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515" windowHeight="13095" activeTab="3"/>
  </bookViews>
  <sheets>
    <sheet name="E-Reihen" sheetId="1" r:id="rId1"/>
    <sheet name="Widerstandswerte" sheetId="2" r:id="rId2"/>
    <sheet name="Farbcode" sheetId="3" r:id="rId3"/>
    <sheet name="Farbcode (2)" sheetId="4" r:id="rId4"/>
  </sheets>
  <definedNames/>
  <calcPr fullCalcOnLoad="1"/>
</workbook>
</file>

<file path=xl/comments3.xml><?xml version="1.0" encoding="utf-8"?>
<comments xmlns="http://schemas.openxmlformats.org/spreadsheetml/2006/main">
  <authors>
    <author>Wolfgang</author>
  </authors>
  <commentList>
    <comment ref="O22" authorId="0">
      <text>
        <r>
          <rPr>
            <b/>
            <sz val="9"/>
            <rFont val="Tahoma"/>
            <family val="2"/>
          </rPr>
          <t>Temperaturkoeffizient: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Wolfgang</author>
  </authors>
  <commentList>
    <comment ref="O22" authorId="0">
      <text>
        <r>
          <rPr>
            <b/>
            <sz val="9"/>
            <rFont val="Tahoma"/>
            <family val="2"/>
          </rPr>
          <t>Temperaturkoeffizient: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<sst xmlns="http://schemas.openxmlformats.org/spreadsheetml/2006/main" count="207" uniqueCount="59">
  <si>
    <t>E-Reihen</t>
  </si>
  <si>
    <t>Toleranz</t>
  </si>
  <si>
    <t>Wert</t>
  </si>
  <si>
    <t>Widerstand</t>
  </si>
  <si>
    <t>Berechnung</t>
  </si>
  <si>
    <t>Widerstandwerte einer E-Reihe</t>
  </si>
  <si>
    <t>0,1 bis 1</t>
  </si>
  <si>
    <t>Dekade</t>
  </si>
  <si>
    <t>1 bis 10</t>
  </si>
  <si>
    <t>10 bis 100</t>
  </si>
  <si>
    <t>100 bis 1000</t>
  </si>
  <si>
    <t>E12-Reihe</t>
  </si>
  <si>
    <t>E6-Reihe</t>
  </si>
  <si>
    <t>E3-Reihe</t>
  </si>
  <si>
    <t>E24-Reihe</t>
  </si>
  <si>
    <t>E48-Reihe</t>
  </si>
  <si>
    <t>Farbcode von Widerständen</t>
  </si>
  <si>
    <t>Vier Ringe</t>
  </si>
  <si>
    <t>Farbe</t>
  </si>
  <si>
    <t>1. Ring</t>
  </si>
  <si>
    <t>2. Ring</t>
  </si>
  <si>
    <t>3. Ring</t>
  </si>
  <si>
    <t>4. Ring</t>
  </si>
  <si>
    <t>Widerstandswert in Ohm</t>
  </si>
  <si>
    <t>Silber</t>
  </si>
  <si>
    <t>Gold</t>
  </si>
  <si>
    <t>Schwarz</t>
  </si>
  <si>
    <t>Braun</t>
  </si>
  <si>
    <t>Rot</t>
  </si>
  <si>
    <t>Orange</t>
  </si>
  <si>
    <t>Gelb</t>
  </si>
  <si>
    <t>Grün</t>
  </si>
  <si>
    <t>Blau</t>
  </si>
  <si>
    <t>Violett</t>
  </si>
  <si>
    <t>Grau</t>
  </si>
  <si>
    <t>Weiß</t>
  </si>
  <si>
    <t>3. Ring (Multiplikator)</t>
  </si>
  <si>
    <t>Sechs Ringe</t>
  </si>
  <si>
    <t>4. Ring (Multiplikator)</t>
  </si>
  <si>
    <t>5. Ring</t>
  </si>
  <si>
    <t>6. Ring</t>
  </si>
  <si>
    <t>Temp. K.</t>
  </si>
  <si>
    <t>200 10^-6K-1</t>
  </si>
  <si>
    <t>100 10^-6K-1</t>
  </si>
  <si>
    <t>50 10^-6K-1</t>
  </si>
  <si>
    <t>15 10^-6K-1</t>
  </si>
  <si>
    <t>25 10^-6K-1</t>
  </si>
  <si>
    <t>10 10^-6K-1</t>
  </si>
  <si>
    <t>5 10^-6K-1</t>
  </si>
  <si>
    <t>x</t>
  </si>
  <si>
    <t>Zehner</t>
  </si>
  <si>
    <t>Einer</t>
  </si>
  <si>
    <t>Multiplikator</t>
  </si>
  <si>
    <t>Abweichung:</t>
  </si>
  <si>
    <t>Höchstwert:</t>
  </si>
  <si>
    <t>Mindestwert:</t>
  </si>
  <si>
    <t>Hunderter</t>
  </si>
  <si>
    <t>Kiloohm:</t>
  </si>
  <si>
    <t>Megaohm: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</si>
</sst>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±#,##0.00&quot;%&quot;"/>
    <numFmt numFmtId="165" formatCode="\&gt;\±#,##0.00&quot;%&quot;"/>
    <numFmt numFmtId="166" formatCode="&quot;E&quot;#,##0"/>
    <numFmt numFmtId="167" formatCode="#,##0.0"/>
    <numFmt numFmtId="168" formatCode="#,##0.0&quot; Ohm&quot;"/>
    <numFmt numFmtId="169" formatCode="#,##0.00&quot; Ohm&quot;"/>
    <numFmt numFmtId="170" formatCode="&quot;±&quot;\ 0%"/>
    <numFmt numFmtId="171" formatCode="&quot;±&quot;#,##0.00&quot; %&quot;"/>
    <numFmt numFmtId="172" formatCode="General&quot; Ohm&quot;"/>
    <numFmt numFmtId="173" formatCode="#,##0.00&quot; Kiloohm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36"/>
      <color theme="1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41" fillId="0" borderId="0" xfId="0" applyFont="1" applyAlignment="1">
      <alignment horizontal="left"/>
    </xf>
    <xf numFmtId="0" fontId="0" fillId="33" borderId="0" xfId="0" applyFill="1" applyAlignment="1">
      <alignment/>
    </xf>
    <xf numFmtId="0" fontId="29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44" borderId="10" xfId="0" applyFill="1" applyBorder="1" applyAlignment="1">
      <alignment/>
    </xf>
    <xf numFmtId="170" fontId="0" fillId="44" borderId="10" xfId="0" applyNumberFormat="1" applyFill="1" applyBorder="1" applyAlignment="1">
      <alignment/>
    </xf>
    <xf numFmtId="171" fontId="0" fillId="44" borderId="10" xfId="0" applyNumberFormat="1" applyFill="1" applyBorder="1" applyAlignment="1">
      <alignment/>
    </xf>
    <xf numFmtId="0" fontId="0" fillId="10" borderId="12" xfId="0" applyFill="1" applyBorder="1" applyAlignment="1">
      <alignment horizontal="center"/>
    </xf>
    <xf numFmtId="0" fontId="41" fillId="33" borderId="0" xfId="0" applyFont="1" applyFill="1" applyAlignment="1">
      <alignment/>
    </xf>
    <xf numFmtId="0" fontId="0" fillId="44" borderId="10" xfId="0" applyFill="1" applyBorder="1" applyAlignment="1">
      <alignment horizontal="center"/>
    </xf>
    <xf numFmtId="3" fontId="0" fillId="44" borderId="10" xfId="0" applyNumberForma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12" borderId="10" xfId="0" applyFill="1" applyBorder="1" applyAlignment="1">
      <alignment/>
    </xf>
    <xf numFmtId="172" fontId="0" fillId="33" borderId="0" xfId="0" applyNumberFormat="1" applyFill="1" applyAlignment="1">
      <alignment/>
    </xf>
    <xf numFmtId="171" fontId="0" fillId="37" borderId="10" xfId="0" applyNumberFormat="1" applyFill="1" applyBorder="1" applyAlignment="1">
      <alignment horizontal="center"/>
    </xf>
    <xf numFmtId="3" fontId="0" fillId="39" borderId="10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164" fontId="0" fillId="44" borderId="1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 horizontal="center" vertical="center"/>
    </xf>
    <xf numFmtId="168" fontId="0" fillId="37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/>
    </xf>
    <xf numFmtId="0" fontId="0" fillId="37" borderId="10" xfId="0" applyFill="1" applyBorder="1" applyAlignment="1">
      <alignment/>
    </xf>
    <xf numFmtId="0" fontId="0" fillId="44" borderId="13" xfId="0" applyFill="1" applyBorder="1" applyAlignment="1">
      <alignment/>
    </xf>
    <xf numFmtId="0" fontId="0" fillId="0" borderId="12" xfId="0" applyBorder="1" applyAlignment="1">
      <alignment/>
    </xf>
    <xf numFmtId="172" fontId="42" fillId="37" borderId="14" xfId="0" applyNumberFormat="1" applyFont="1" applyFill="1" applyBorder="1" applyAlignment="1">
      <alignment horizontal="center" vertical="center"/>
    </xf>
    <xf numFmtId="172" fontId="42" fillId="37" borderId="15" xfId="0" applyNumberFormat="1" applyFont="1" applyFill="1" applyBorder="1" applyAlignment="1">
      <alignment horizontal="center" vertical="center"/>
    </xf>
    <xf numFmtId="172" fontId="42" fillId="37" borderId="16" xfId="0" applyNumberFormat="1" applyFont="1" applyFill="1" applyBorder="1" applyAlignment="1">
      <alignment horizontal="center" vertical="center"/>
    </xf>
    <xf numFmtId="172" fontId="42" fillId="37" borderId="17" xfId="0" applyNumberFormat="1" applyFont="1" applyFill="1" applyBorder="1" applyAlignment="1">
      <alignment horizontal="center" vertical="center"/>
    </xf>
    <xf numFmtId="172" fontId="42" fillId="37" borderId="0" xfId="0" applyNumberFormat="1" applyFont="1" applyFill="1" applyBorder="1" applyAlignment="1">
      <alignment horizontal="center" vertical="center"/>
    </xf>
    <xf numFmtId="172" fontId="42" fillId="37" borderId="18" xfId="0" applyNumberFormat="1" applyFont="1" applyFill="1" applyBorder="1" applyAlignment="1">
      <alignment horizontal="center" vertical="center"/>
    </xf>
    <xf numFmtId="172" fontId="42" fillId="37" borderId="19" xfId="0" applyNumberFormat="1" applyFont="1" applyFill="1" applyBorder="1" applyAlignment="1">
      <alignment horizontal="center" vertical="center"/>
    </xf>
    <xf numFmtId="172" fontId="42" fillId="37" borderId="20" xfId="0" applyNumberFormat="1" applyFont="1" applyFill="1" applyBorder="1" applyAlignment="1">
      <alignment horizontal="center" vertical="center"/>
    </xf>
    <xf numFmtId="172" fontId="42" fillId="37" borderId="21" xfId="0" applyNumberFormat="1" applyFont="1" applyFill="1" applyBorder="1" applyAlignment="1">
      <alignment horizontal="center" vertical="center"/>
    </xf>
    <xf numFmtId="172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43" fillId="45" borderId="10" xfId="0" applyFont="1" applyFill="1" applyBorder="1" applyAlignment="1">
      <alignment horizontal="center"/>
    </xf>
    <xf numFmtId="0" fontId="44" fillId="45" borderId="10" xfId="0" applyFont="1" applyFill="1" applyBorder="1" applyAlignment="1">
      <alignment horizontal="center"/>
    </xf>
    <xf numFmtId="0" fontId="43" fillId="45" borderId="13" xfId="0" applyFont="1" applyFill="1" applyBorder="1" applyAlignment="1">
      <alignment horizontal="center"/>
    </xf>
    <xf numFmtId="0" fontId="43" fillId="45" borderId="12" xfId="0" applyFont="1" applyFill="1" applyBorder="1" applyAlignment="1">
      <alignment horizontal="center"/>
    </xf>
    <xf numFmtId="0" fontId="45" fillId="42" borderId="0" xfId="0" applyFont="1" applyFill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29" fillId="7" borderId="10" xfId="0" applyFont="1" applyFill="1" applyBorder="1" applyAlignment="1">
      <alignment horizontal="center"/>
    </xf>
    <xf numFmtId="165" fontId="0" fillId="19" borderId="13" xfId="0" applyNumberFormat="1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164" fontId="0" fillId="19" borderId="13" xfId="0" applyNumberFormat="1" applyFill="1" applyBorder="1" applyAlignment="1">
      <alignment horizontal="center"/>
    </xf>
    <xf numFmtId="164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29" fillId="19" borderId="10" xfId="0" applyFont="1" applyFill="1" applyBorder="1" applyAlignment="1">
      <alignment horizontal="center"/>
    </xf>
    <xf numFmtId="166" fontId="0" fillId="46" borderId="13" xfId="0" applyNumberFormat="1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166" fontId="0" fillId="46" borderId="10" xfId="0" applyNumberFormat="1" applyFill="1" applyBorder="1" applyAlignment="1">
      <alignment horizontal="center"/>
    </xf>
    <xf numFmtId="0" fontId="0" fillId="46" borderId="10" xfId="0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169" fontId="0" fillId="3" borderId="10" xfId="0" applyNumberForma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4" fontId="0" fillId="47" borderId="10" xfId="0" applyNumberFormat="1" applyFill="1" applyBorder="1" applyAlignment="1">
      <alignment horizontal="center"/>
    </xf>
    <xf numFmtId="171" fontId="0" fillId="47" borderId="10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20</xdr:row>
      <xdr:rowOff>142875</xdr:rowOff>
    </xdr:from>
    <xdr:to>
      <xdr:col>7</xdr:col>
      <xdr:colOff>352425</xdr:colOff>
      <xdr:row>25</xdr:row>
      <xdr:rowOff>171450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4029075"/>
          <a:ext cx="3714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9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1" width="11.421875" style="75" customWidth="1"/>
    <col min="2" max="2" width="11.421875" style="76" customWidth="1"/>
    <col min="3" max="15" width="11.421875" style="75" customWidth="1"/>
    <col min="16" max="16" width="11.421875" style="76" customWidth="1"/>
    <col min="17" max="16384" width="11.421875" style="75" customWidth="1"/>
  </cols>
  <sheetData>
    <row r="2" ht="21">
      <c r="B2" s="74" t="s">
        <v>0</v>
      </c>
    </row>
    <row r="4" spans="3:16" ht="15">
      <c r="C4" s="85">
        <v>3</v>
      </c>
      <c r="D4" s="86"/>
      <c r="E4" s="85">
        <v>6</v>
      </c>
      <c r="F4" s="86"/>
      <c r="G4" s="85">
        <v>12</v>
      </c>
      <c r="H4" s="86"/>
      <c r="I4" s="85">
        <v>24</v>
      </c>
      <c r="J4" s="86"/>
      <c r="K4" s="85">
        <v>48</v>
      </c>
      <c r="L4" s="86"/>
      <c r="M4" s="85">
        <v>96</v>
      </c>
      <c r="N4" s="86"/>
      <c r="O4" s="87">
        <v>192</v>
      </c>
      <c r="P4" s="88"/>
    </row>
    <row r="5" spans="2:16" ht="15">
      <c r="B5" s="84" t="s">
        <v>1</v>
      </c>
      <c r="C5" s="79">
        <v>20</v>
      </c>
      <c r="D5" s="80"/>
      <c r="E5" s="81">
        <v>20</v>
      </c>
      <c r="F5" s="80"/>
      <c r="G5" s="81">
        <v>10</v>
      </c>
      <c r="H5" s="80"/>
      <c r="I5" s="81">
        <v>5</v>
      </c>
      <c r="J5" s="80"/>
      <c r="K5" s="81">
        <v>2</v>
      </c>
      <c r="L5" s="80"/>
      <c r="M5" s="81">
        <v>1</v>
      </c>
      <c r="N5" s="80"/>
      <c r="O5" s="82">
        <v>0.5</v>
      </c>
      <c r="P5" s="83"/>
    </row>
    <row r="6" spans="2:16" ht="15">
      <c r="B6" s="78" t="s">
        <v>2</v>
      </c>
      <c r="C6" s="89" t="s">
        <v>4</v>
      </c>
      <c r="D6" s="92" t="s">
        <v>3</v>
      </c>
      <c r="E6" s="89" t="s">
        <v>4</v>
      </c>
      <c r="F6" s="92" t="s">
        <v>3</v>
      </c>
      <c r="G6" s="89" t="s">
        <v>4</v>
      </c>
      <c r="H6" s="92" t="s">
        <v>3</v>
      </c>
      <c r="I6" s="89" t="s">
        <v>4</v>
      </c>
      <c r="J6" s="92" t="s">
        <v>3</v>
      </c>
      <c r="K6" s="89" t="s">
        <v>4</v>
      </c>
      <c r="L6" s="92" t="s">
        <v>3</v>
      </c>
      <c r="M6" s="89" t="s">
        <v>4</v>
      </c>
      <c r="N6" s="92" t="s">
        <v>3</v>
      </c>
      <c r="O6" s="89" t="s">
        <v>4</v>
      </c>
      <c r="P6" s="92" t="s">
        <v>3</v>
      </c>
    </row>
    <row r="7" spans="2:16" ht="15">
      <c r="B7" s="77">
        <v>0</v>
      </c>
      <c r="C7" s="90">
        <v>1</v>
      </c>
      <c r="D7" s="93">
        <f>C7</f>
        <v>1</v>
      </c>
      <c r="E7" s="90">
        <v>1</v>
      </c>
      <c r="F7" s="93">
        <f>E7</f>
        <v>1</v>
      </c>
      <c r="G7" s="90">
        <v>1</v>
      </c>
      <c r="H7" s="93">
        <f>G7</f>
        <v>1</v>
      </c>
      <c r="I7" s="90">
        <v>1</v>
      </c>
      <c r="J7" s="93">
        <f>I7</f>
        <v>1</v>
      </c>
      <c r="K7" s="90">
        <v>1</v>
      </c>
      <c r="L7" s="93">
        <f>K7</f>
        <v>1</v>
      </c>
      <c r="M7" s="90">
        <v>1</v>
      </c>
      <c r="N7" s="93">
        <f>M7</f>
        <v>1</v>
      </c>
      <c r="O7" s="90">
        <v>1</v>
      </c>
      <c r="P7" s="93">
        <f>O7</f>
        <v>1</v>
      </c>
    </row>
    <row r="8" spans="2:16" ht="15">
      <c r="B8" s="77">
        <v>1</v>
      </c>
      <c r="C8" s="91">
        <f>POWER(10,1/$C$4)*C7</f>
        <v>2.154434690031884</v>
      </c>
      <c r="D8" s="94">
        <f>C8</f>
        <v>2.154434690031884</v>
      </c>
      <c r="E8" s="91">
        <f aca="true" t="shared" si="0" ref="E8:E13">POWER(10,1/$E$4)*E7</f>
        <v>1.4677992676220697</v>
      </c>
      <c r="F8" s="94">
        <f aca="true" t="shared" si="1" ref="F8:F13">E8</f>
        <v>1.4677992676220697</v>
      </c>
      <c r="G8" s="91">
        <f>POWER(10,1/$G$4)*G7</f>
        <v>1.2115276586285886</v>
      </c>
      <c r="H8" s="94">
        <f aca="true" t="shared" si="2" ref="H8:H19">G8</f>
        <v>1.2115276586285886</v>
      </c>
      <c r="I8" s="91">
        <f>POWER(10,1/$I$4)*I7</f>
        <v>1.1006941712522096</v>
      </c>
      <c r="J8" s="94">
        <f aca="true" t="shared" si="3" ref="J8:J31">I8</f>
        <v>1.1006941712522096</v>
      </c>
      <c r="K8" s="91">
        <f>POWER(10,1/$K$4)*K7</f>
        <v>1.0491397291363098</v>
      </c>
      <c r="L8" s="95">
        <f aca="true" t="shared" si="4" ref="L8:L55">K8</f>
        <v>1.0491397291363098</v>
      </c>
      <c r="M8" s="91">
        <f>POWER(10,1/$M$4)*M7</f>
        <v>1.0242752213815922</v>
      </c>
      <c r="N8" s="95">
        <f aca="true" t="shared" si="5" ref="N8:N71">M8</f>
        <v>1.0242752213815922</v>
      </c>
      <c r="O8" s="91">
        <f>POWER(10,1/$O$4)*O7</f>
        <v>1.0120648306218294</v>
      </c>
      <c r="P8" s="95">
        <f aca="true" t="shared" si="6" ref="P8:P71">O8</f>
        <v>1.0120648306218294</v>
      </c>
    </row>
    <row r="9" spans="2:16" ht="15">
      <c r="B9" s="77">
        <f>B8+1</f>
        <v>2</v>
      </c>
      <c r="C9" s="91">
        <f>POWER(10,1/$C$4)*C8</f>
        <v>4.641588833612779</v>
      </c>
      <c r="D9" s="94">
        <f>C9</f>
        <v>4.641588833612779</v>
      </c>
      <c r="E9" s="91">
        <f t="shared" si="0"/>
        <v>2.1544346900318843</v>
      </c>
      <c r="F9" s="94">
        <f t="shared" si="1"/>
        <v>2.1544346900318843</v>
      </c>
      <c r="G9" s="91">
        <f aca="true" t="shared" si="7" ref="G9:G19">POWER(10,1/$G$4)*G8</f>
        <v>1.46779926762207</v>
      </c>
      <c r="H9" s="94">
        <f t="shared" si="2"/>
        <v>1.46779926762207</v>
      </c>
      <c r="I9" s="91">
        <f aca="true" t="shared" si="8" ref="I9:I31">POWER(10,1/$I$4)*I8</f>
        <v>1.2115276586285886</v>
      </c>
      <c r="J9" s="94">
        <f t="shared" si="3"/>
        <v>1.2115276586285886</v>
      </c>
      <c r="K9" s="91">
        <f aca="true" t="shared" si="9" ref="K9:K55">POWER(10,1/$K$4)*K8</f>
        <v>1.1006941712522096</v>
      </c>
      <c r="L9" s="95">
        <f t="shared" si="4"/>
        <v>1.1006941712522096</v>
      </c>
      <c r="M9" s="91">
        <f aca="true" t="shared" si="10" ref="M9:M72">POWER(10,1/$M$4)*M8</f>
        <v>1.0491397291363098</v>
      </c>
      <c r="N9" s="95">
        <f t="shared" si="5"/>
        <v>1.0491397291363098</v>
      </c>
      <c r="O9" s="91">
        <f aca="true" t="shared" si="11" ref="O9:O72">POWER(10,1/$O$4)*O8</f>
        <v>1.0242752213815922</v>
      </c>
      <c r="P9" s="95">
        <f t="shared" si="6"/>
        <v>1.0242752213815922</v>
      </c>
    </row>
    <row r="10" spans="2:16" ht="15">
      <c r="B10" s="77">
        <f aca="true" t="shared" si="12" ref="B10:B73">B9+1</f>
        <v>3</v>
      </c>
      <c r="C10" s="90">
        <f>POWER(10,1/$C$4)*C9</f>
        <v>10.000000000000002</v>
      </c>
      <c r="D10" s="94">
        <f>C10</f>
        <v>10.000000000000002</v>
      </c>
      <c r="E10" s="91">
        <f t="shared" si="0"/>
        <v>3.1622776601683804</v>
      </c>
      <c r="F10" s="94">
        <f t="shared" si="1"/>
        <v>3.1622776601683804</v>
      </c>
      <c r="G10" s="91">
        <f t="shared" si="7"/>
        <v>1.7782794100389234</v>
      </c>
      <c r="H10" s="94">
        <f t="shared" si="2"/>
        <v>1.7782794100389234</v>
      </c>
      <c r="I10" s="91">
        <f t="shared" si="8"/>
        <v>1.3335214321633242</v>
      </c>
      <c r="J10" s="94">
        <f t="shared" si="3"/>
        <v>1.3335214321633242</v>
      </c>
      <c r="K10" s="91">
        <f t="shared" si="9"/>
        <v>1.1547819846894583</v>
      </c>
      <c r="L10" s="95">
        <f t="shared" si="4"/>
        <v>1.1547819846894583</v>
      </c>
      <c r="M10" s="91">
        <f t="shared" si="10"/>
        <v>1.0746078283213174</v>
      </c>
      <c r="N10" s="95">
        <f t="shared" si="5"/>
        <v>1.0746078283213174</v>
      </c>
      <c r="O10" s="91">
        <f t="shared" si="11"/>
        <v>1.0366329284376978</v>
      </c>
      <c r="P10" s="95">
        <f t="shared" si="6"/>
        <v>1.0366329284376978</v>
      </c>
    </row>
    <row r="11" spans="2:16" ht="15">
      <c r="B11" s="77">
        <f t="shared" si="12"/>
        <v>4</v>
      </c>
      <c r="E11" s="91">
        <f t="shared" si="0"/>
        <v>4.641588833612781</v>
      </c>
      <c r="F11" s="94">
        <f t="shared" si="1"/>
        <v>4.641588833612781</v>
      </c>
      <c r="G11" s="91">
        <f t="shared" si="7"/>
        <v>2.1544346900318847</v>
      </c>
      <c r="H11" s="94">
        <f t="shared" si="2"/>
        <v>2.1544346900318847</v>
      </c>
      <c r="I11" s="91">
        <f t="shared" si="8"/>
        <v>1.4677992676220697</v>
      </c>
      <c r="J11" s="94">
        <f t="shared" si="3"/>
        <v>1.4677992676220697</v>
      </c>
      <c r="K11" s="91">
        <f t="shared" si="9"/>
        <v>1.2115276586285886</v>
      </c>
      <c r="L11" s="95">
        <f t="shared" si="4"/>
        <v>1.2115276586285886</v>
      </c>
      <c r="M11" s="91">
        <f t="shared" si="10"/>
        <v>1.1006941712522094</v>
      </c>
      <c r="N11" s="95">
        <f t="shared" si="5"/>
        <v>1.1006941712522094</v>
      </c>
      <c r="O11" s="91">
        <f t="shared" si="11"/>
        <v>1.0491397291363096</v>
      </c>
      <c r="P11" s="95">
        <f t="shared" si="6"/>
        <v>1.0491397291363096</v>
      </c>
    </row>
    <row r="12" spans="2:16" ht="15">
      <c r="B12" s="77">
        <f t="shared" si="12"/>
        <v>5</v>
      </c>
      <c r="E12" s="91">
        <f t="shared" si="0"/>
        <v>6.812920690579617</v>
      </c>
      <c r="F12" s="94">
        <f t="shared" si="1"/>
        <v>6.812920690579617</v>
      </c>
      <c r="G12" s="91">
        <f t="shared" si="7"/>
        <v>2.610157215682538</v>
      </c>
      <c r="H12" s="94">
        <f t="shared" si="2"/>
        <v>2.610157215682538</v>
      </c>
      <c r="I12" s="91">
        <f t="shared" si="8"/>
        <v>1.6155980984398741</v>
      </c>
      <c r="J12" s="94">
        <f t="shared" si="3"/>
        <v>1.6155980984398741</v>
      </c>
      <c r="K12" s="91">
        <f t="shared" si="9"/>
        <v>1.271061799614745</v>
      </c>
      <c r="L12" s="95">
        <f t="shared" si="4"/>
        <v>1.271061799614745</v>
      </c>
      <c r="M12" s="91">
        <f t="shared" si="10"/>
        <v>1.127413765932785</v>
      </c>
      <c r="N12" s="95">
        <f t="shared" si="5"/>
        <v>1.127413765932785</v>
      </c>
      <c r="O12" s="91">
        <f t="shared" si="11"/>
        <v>1.061797422266971</v>
      </c>
      <c r="P12" s="95">
        <f t="shared" si="6"/>
        <v>1.061797422266971</v>
      </c>
    </row>
    <row r="13" spans="2:16" ht="15">
      <c r="B13" s="77">
        <f t="shared" si="12"/>
        <v>6</v>
      </c>
      <c r="E13" s="90">
        <f t="shared" si="0"/>
        <v>10.000000000000007</v>
      </c>
      <c r="F13" s="94">
        <f t="shared" si="1"/>
        <v>10.000000000000007</v>
      </c>
      <c r="G13" s="91">
        <f t="shared" si="7"/>
        <v>3.1622776601683813</v>
      </c>
      <c r="H13" s="94">
        <f t="shared" si="2"/>
        <v>3.1622776601683813</v>
      </c>
      <c r="I13" s="91">
        <f t="shared" si="8"/>
        <v>1.778279410038923</v>
      </c>
      <c r="J13" s="94">
        <f t="shared" si="3"/>
        <v>1.778279410038923</v>
      </c>
      <c r="K13" s="91">
        <f t="shared" si="9"/>
        <v>1.3335214321633242</v>
      </c>
      <c r="L13" s="95">
        <f t="shared" si="4"/>
        <v>1.3335214321633242</v>
      </c>
      <c r="M13" s="91">
        <f t="shared" si="10"/>
        <v>1.1547819846894578</v>
      </c>
      <c r="N13" s="95">
        <f t="shared" si="5"/>
        <v>1.1547819846894578</v>
      </c>
      <c r="O13" s="91">
        <f t="shared" si="11"/>
        <v>1.0746078283213172</v>
      </c>
      <c r="P13" s="95">
        <f t="shared" si="6"/>
        <v>1.0746078283213172</v>
      </c>
    </row>
    <row r="14" spans="2:16" ht="15">
      <c r="B14" s="77">
        <f t="shared" si="12"/>
        <v>7</v>
      </c>
      <c r="G14" s="91">
        <f t="shared" si="7"/>
        <v>3.8311868495572905</v>
      </c>
      <c r="H14" s="94">
        <f t="shared" si="2"/>
        <v>3.8311868495572905</v>
      </c>
      <c r="I14" s="91">
        <f t="shared" si="8"/>
        <v>1.9573417814876606</v>
      </c>
      <c r="J14" s="94">
        <f t="shared" si="3"/>
        <v>1.9573417814876606</v>
      </c>
      <c r="K14" s="91">
        <f t="shared" si="9"/>
        <v>1.3990503141372939</v>
      </c>
      <c r="L14" s="95">
        <f t="shared" si="4"/>
        <v>1.3990503141372939</v>
      </c>
      <c r="M14" s="91">
        <f t="shared" si="10"/>
        <v>1.1828145730152688</v>
      </c>
      <c r="N14" s="95">
        <f t="shared" si="5"/>
        <v>1.1828145730152688</v>
      </c>
      <c r="O14" s="91">
        <f t="shared" si="11"/>
        <v>1.087572789754906</v>
      </c>
      <c r="P14" s="95">
        <f t="shared" si="6"/>
        <v>1.087572789754906</v>
      </c>
    </row>
    <row r="15" spans="2:16" ht="15">
      <c r="B15" s="77">
        <f t="shared" si="12"/>
        <v>8</v>
      </c>
      <c r="G15" s="91">
        <f t="shared" si="7"/>
        <v>4.641588833612783</v>
      </c>
      <c r="H15" s="94">
        <f t="shared" si="2"/>
        <v>4.641588833612783</v>
      </c>
      <c r="I15" s="91">
        <f t="shared" si="8"/>
        <v>2.1544346900318843</v>
      </c>
      <c r="J15" s="94">
        <f t="shared" si="3"/>
        <v>2.1544346900318843</v>
      </c>
      <c r="K15" s="91">
        <f t="shared" si="9"/>
        <v>1.4677992676220697</v>
      </c>
      <c r="L15" s="95">
        <f t="shared" si="4"/>
        <v>1.4677992676220697</v>
      </c>
      <c r="M15" s="91">
        <f t="shared" si="10"/>
        <v>1.211527658628588</v>
      </c>
      <c r="N15" s="95">
        <f t="shared" si="5"/>
        <v>1.211527658628588</v>
      </c>
      <c r="O15" s="91">
        <f t="shared" si="11"/>
        <v>1.1006941712522094</v>
      </c>
      <c r="P15" s="95">
        <f t="shared" si="6"/>
        <v>1.1006941712522094</v>
      </c>
    </row>
    <row r="16" spans="2:16" ht="15">
      <c r="B16" s="77">
        <f t="shared" si="12"/>
        <v>9</v>
      </c>
      <c r="G16" s="91">
        <f t="shared" si="7"/>
        <v>5.6234132519034965</v>
      </c>
      <c r="H16" s="94">
        <f t="shared" si="2"/>
        <v>5.6234132519034965</v>
      </c>
      <c r="I16" s="91">
        <f t="shared" si="8"/>
        <v>2.371373705661656</v>
      </c>
      <c r="J16" s="94">
        <f t="shared" si="3"/>
        <v>2.371373705661656</v>
      </c>
      <c r="K16" s="91">
        <f t="shared" si="9"/>
        <v>1.539926526059492</v>
      </c>
      <c r="L16" s="95">
        <f t="shared" si="4"/>
        <v>1.539926526059492</v>
      </c>
      <c r="M16" s="91">
        <f t="shared" si="10"/>
        <v>1.240937760751719</v>
      </c>
      <c r="N16" s="95">
        <f t="shared" si="5"/>
        <v>1.240937760751719</v>
      </c>
      <c r="O16" s="91">
        <f t="shared" si="11"/>
        <v>1.1139738599948021</v>
      </c>
      <c r="P16" s="95">
        <f t="shared" si="6"/>
        <v>1.1139738599948021</v>
      </c>
    </row>
    <row r="17" spans="2:16" ht="15">
      <c r="B17" s="77">
        <f t="shared" si="12"/>
        <v>10</v>
      </c>
      <c r="G17" s="91">
        <f t="shared" si="7"/>
        <v>6.81292069057962</v>
      </c>
      <c r="H17" s="94">
        <f t="shared" si="2"/>
        <v>6.81292069057962</v>
      </c>
      <c r="I17" s="91">
        <f t="shared" si="8"/>
        <v>2.6101572156825377</v>
      </c>
      <c r="J17" s="94">
        <f t="shared" si="3"/>
        <v>2.6101572156825377</v>
      </c>
      <c r="K17" s="91">
        <f t="shared" si="9"/>
        <v>1.6155980984398741</v>
      </c>
      <c r="L17" s="95">
        <f t="shared" si="4"/>
        <v>1.6155980984398741</v>
      </c>
      <c r="M17" s="91">
        <f t="shared" si="10"/>
        <v>1.2710617996147442</v>
      </c>
      <c r="N17" s="95">
        <f t="shared" si="5"/>
        <v>1.2710617996147442</v>
      </c>
      <c r="O17" s="91">
        <f t="shared" si="11"/>
        <v>1.127413765932785</v>
      </c>
      <c r="P17" s="95">
        <f t="shared" si="6"/>
        <v>1.127413765932785</v>
      </c>
    </row>
    <row r="18" spans="2:16" ht="15">
      <c r="B18" s="77">
        <f t="shared" si="12"/>
        <v>11</v>
      </c>
      <c r="G18" s="91">
        <f t="shared" si="7"/>
        <v>8.254041852680194</v>
      </c>
      <c r="H18" s="94">
        <f t="shared" si="2"/>
        <v>8.254041852680194</v>
      </c>
      <c r="I18" s="91">
        <f t="shared" si="8"/>
        <v>2.872984833353666</v>
      </c>
      <c r="J18" s="94">
        <f t="shared" si="3"/>
        <v>2.872984833353666</v>
      </c>
      <c r="K18" s="91">
        <f t="shared" si="9"/>
        <v>1.6949881513903466</v>
      </c>
      <c r="L18" s="95">
        <f t="shared" si="4"/>
        <v>1.6949881513903466</v>
      </c>
      <c r="M18" s="91">
        <f t="shared" si="10"/>
        <v>1.3019171061900772</v>
      </c>
      <c r="N18" s="95">
        <f t="shared" si="5"/>
        <v>1.3019171061900772</v>
      </c>
      <c r="O18" s="91">
        <f t="shared" si="11"/>
        <v>1.1410158220594828</v>
      </c>
      <c r="P18" s="95">
        <f t="shared" si="6"/>
        <v>1.1410158220594828</v>
      </c>
    </row>
    <row r="19" spans="2:16" ht="15">
      <c r="B19" s="77">
        <f t="shared" si="12"/>
        <v>12</v>
      </c>
      <c r="G19" s="90">
        <f t="shared" si="7"/>
        <v>10.000000000000012</v>
      </c>
      <c r="H19" s="94">
        <f t="shared" si="2"/>
        <v>10.000000000000012</v>
      </c>
      <c r="I19" s="91">
        <f t="shared" si="8"/>
        <v>3.162277660168381</v>
      </c>
      <c r="J19" s="94">
        <f t="shared" si="3"/>
        <v>3.162277660168381</v>
      </c>
      <c r="K19" s="91">
        <f t="shared" si="9"/>
        <v>1.7782794100389228</v>
      </c>
      <c r="L19" s="95">
        <f t="shared" si="4"/>
        <v>1.7782794100389228</v>
      </c>
      <c r="M19" s="91">
        <f t="shared" si="10"/>
        <v>1.333521432163323</v>
      </c>
      <c r="N19" s="95">
        <f t="shared" si="5"/>
        <v>1.333521432163323</v>
      </c>
      <c r="O19" s="91">
        <f t="shared" si="11"/>
        <v>1.1547819846894578</v>
      </c>
      <c r="P19" s="95">
        <f t="shared" si="6"/>
        <v>1.1547819846894578</v>
      </c>
    </row>
    <row r="20" spans="2:16" ht="15">
      <c r="B20" s="77">
        <f t="shared" si="12"/>
        <v>13</v>
      </c>
      <c r="I20" s="91">
        <f t="shared" si="8"/>
        <v>3.4807005884284123</v>
      </c>
      <c r="J20" s="94">
        <f t="shared" si="3"/>
        <v>3.4807005884284123</v>
      </c>
      <c r="K20" s="91">
        <f t="shared" si="9"/>
        <v>1.8656635785769122</v>
      </c>
      <c r="L20" s="95">
        <f t="shared" si="4"/>
        <v>1.8656635785769122</v>
      </c>
      <c r="M20" s="91">
        <f t="shared" si="10"/>
        <v>1.3658929601461856</v>
      </c>
      <c r="N20" s="95">
        <f t="shared" si="5"/>
        <v>1.3658929601461856</v>
      </c>
      <c r="O20" s="91">
        <f t="shared" si="11"/>
        <v>1.1687142337398762</v>
      </c>
      <c r="P20" s="95">
        <f t="shared" si="6"/>
        <v>1.1687142337398762</v>
      </c>
    </row>
    <row r="21" spans="2:16" ht="15">
      <c r="B21" s="77">
        <f t="shared" si="12"/>
        <v>14</v>
      </c>
      <c r="I21" s="91">
        <f t="shared" si="8"/>
        <v>3.8311868495572896</v>
      </c>
      <c r="J21" s="94">
        <f t="shared" si="3"/>
        <v>3.8311868495572896</v>
      </c>
      <c r="K21" s="91">
        <f t="shared" si="9"/>
        <v>1.9573417814876601</v>
      </c>
      <c r="L21" s="95">
        <f t="shared" si="4"/>
        <v>1.9573417814876601</v>
      </c>
      <c r="M21" s="91">
        <f t="shared" si="10"/>
        <v>1.3990503141372925</v>
      </c>
      <c r="N21" s="95">
        <f t="shared" si="5"/>
        <v>1.3990503141372925</v>
      </c>
      <c r="O21" s="91">
        <f t="shared" si="11"/>
        <v>1.1828145730152688</v>
      </c>
      <c r="P21" s="95">
        <f t="shared" si="6"/>
        <v>1.1828145730152688</v>
      </c>
    </row>
    <row r="22" spans="2:16" ht="15">
      <c r="B22" s="77">
        <f t="shared" si="12"/>
        <v>15</v>
      </c>
      <c r="I22" s="91">
        <f t="shared" si="8"/>
        <v>4.216965034285825</v>
      </c>
      <c r="J22" s="94">
        <f t="shared" si="3"/>
        <v>4.216965034285825</v>
      </c>
      <c r="K22" s="91">
        <f t="shared" si="9"/>
        <v>2.053525026457146</v>
      </c>
      <c r="L22" s="95">
        <f t="shared" si="4"/>
        <v>2.053525026457146</v>
      </c>
      <c r="M22" s="91">
        <f t="shared" si="10"/>
        <v>1.4330125702369614</v>
      </c>
      <c r="N22" s="95">
        <f t="shared" si="5"/>
        <v>1.4330125702369614</v>
      </c>
      <c r="O22" s="91">
        <f t="shared" si="11"/>
        <v>1.1970850304957295</v>
      </c>
      <c r="P22" s="95">
        <f t="shared" si="6"/>
        <v>1.1970850304957295</v>
      </c>
    </row>
    <row r="23" spans="2:16" ht="15">
      <c r="B23" s="77">
        <f t="shared" si="12"/>
        <v>16</v>
      </c>
      <c r="I23" s="91">
        <f t="shared" si="8"/>
        <v>4.641588833612782</v>
      </c>
      <c r="J23" s="94">
        <f t="shared" si="3"/>
        <v>4.641588833612782</v>
      </c>
      <c r="K23" s="91">
        <f t="shared" si="9"/>
        <v>2.1544346900318834</v>
      </c>
      <c r="L23" s="95">
        <f t="shared" si="4"/>
        <v>2.1544346900318834</v>
      </c>
      <c r="M23" s="91">
        <f t="shared" si="10"/>
        <v>1.4677992676220681</v>
      </c>
      <c r="N23" s="95">
        <f t="shared" si="5"/>
        <v>1.4677992676220681</v>
      </c>
      <c r="O23" s="91">
        <f t="shared" si="11"/>
        <v>1.211527658628588</v>
      </c>
      <c r="P23" s="95">
        <f t="shared" si="6"/>
        <v>1.211527658628588</v>
      </c>
    </row>
    <row r="24" spans="2:16" ht="15">
      <c r="B24" s="77">
        <f t="shared" si="12"/>
        <v>17</v>
      </c>
      <c r="I24" s="91">
        <f t="shared" si="8"/>
        <v>5.108969774506932</v>
      </c>
      <c r="J24" s="94">
        <f t="shared" si="3"/>
        <v>5.108969774506932</v>
      </c>
      <c r="K24" s="91">
        <f t="shared" si="9"/>
        <v>2.2603030271419198</v>
      </c>
      <c r="L24" s="95">
        <f t="shared" si="4"/>
        <v>2.2603030271419198</v>
      </c>
      <c r="M24" s="91">
        <f t="shared" si="10"/>
        <v>1.5034304197873327</v>
      </c>
      <c r="N24" s="95">
        <f t="shared" si="5"/>
        <v>1.5034304197873327</v>
      </c>
      <c r="O24" s="91">
        <f t="shared" si="11"/>
        <v>1.2261445346236033</v>
      </c>
      <c r="P24" s="95">
        <f t="shared" si="6"/>
        <v>1.2261445346236033</v>
      </c>
    </row>
    <row r="25" spans="2:16" ht="15">
      <c r="B25" s="77">
        <f t="shared" si="12"/>
        <v>18</v>
      </c>
      <c r="I25" s="91">
        <f t="shared" si="8"/>
        <v>5.623413251903495</v>
      </c>
      <c r="J25" s="94">
        <f t="shared" si="3"/>
        <v>5.623413251903495</v>
      </c>
      <c r="K25" s="91">
        <f t="shared" si="9"/>
        <v>2.371373705661655</v>
      </c>
      <c r="L25" s="95">
        <f t="shared" si="4"/>
        <v>2.371373705661655</v>
      </c>
      <c r="M25" s="91">
        <f t="shared" si="10"/>
        <v>1.5399265260594903</v>
      </c>
      <c r="N25" s="95">
        <f t="shared" si="5"/>
        <v>1.5399265260594903</v>
      </c>
      <c r="O25" s="91">
        <f t="shared" si="11"/>
        <v>1.240937760751719</v>
      </c>
      <c r="P25" s="95">
        <f t="shared" si="6"/>
        <v>1.240937760751719</v>
      </c>
    </row>
    <row r="26" spans="2:16" ht="15">
      <c r="B26" s="77">
        <f t="shared" si="12"/>
        <v>19</v>
      </c>
      <c r="I26" s="91">
        <f t="shared" si="8"/>
        <v>6.18965818891261</v>
      </c>
      <c r="J26" s="94">
        <f t="shared" si="3"/>
        <v>6.18965818891261</v>
      </c>
      <c r="K26" s="91">
        <f t="shared" si="9"/>
        <v>2.4879023672388363</v>
      </c>
      <c r="L26" s="95">
        <f t="shared" si="4"/>
        <v>2.4879023672388363</v>
      </c>
      <c r="M26" s="91">
        <f t="shared" si="10"/>
        <v>1.5773085833909706</v>
      </c>
      <c r="N26" s="95">
        <f t="shared" si="5"/>
        <v>1.5773085833909706</v>
      </c>
      <c r="O26" s="91">
        <f t="shared" si="11"/>
        <v>1.2559094646474207</v>
      </c>
      <c r="P26" s="95">
        <f t="shared" si="6"/>
        <v>1.2559094646474207</v>
      </c>
    </row>
    <row r="27" spans="2:16" ht="15">
      <c r="B27" s="77">
        <f t="shared" si="12"/>
        <v>20</v>
      </c>
      <c r="I27" s="91">
        <f t="shared" si="8"/>
        <v>6.812920690579618</v>
      </c>
      <c r="J27" s="94">
        <f t="shared" si="3"/>
        <v>6.812920690579618</v>
      </c>
      <c r="K27" s="91">
        <f t="shared" si="9"/>
        <v>2.610157215682537</v>
      </c>
      <c r="L27" s="95">
        <f t="shared" si="4"/>
        <v>2.610157215682537</v>
      </c>
      <c r="M27" s="91">
        <f t="shared" si="10"/>
        <v>1.615598098439872</v>
      </c>
      <c r="N27" s="95">
        <f t="shared" si="5"/>
        <v>1.615598098439872</v>
      </c>
      <c r="O27" s="91">
        <f t="shared" si="11"/>
        <v>1.2710617996147442</v>
      </c>
      <c r="P27" s="95">
        <f t="shared" si="6"/>
        <v>1.2710617996147442</v>
      </c>
    </row>
    <row r="28" spans="2:16" ht="15">
      <c r="B28" s="77">
        <f t="shared" si="12"/>
        <v>21</v>
      </c>
      <c r="I28" s="91">
        <f t="shared" si="8"/>
        <v>7.498942093324564</v>
      </c>
      <c r="J28" s="94">
        <f t="shared" si="3"/>
        <v>7.498942093324564</v>
      </c>
      <c r="K28" s="91">
        <f t="shared" si="9"/>
        <v>2.7384196342643614</v>
      </c>
      <c r="L28" s="95">
        <f t="shared" si="4"/>
        <v>2.7384196342643614</v>
      </c>
      <c r="M28" s="91">
        <f t="shared" si="10"/>
        <v>1.6548170999431793</v>
      </c>
      <c r="N28" s="95">
        <f t="shared" si="5"/>
        <v>1.6548170999431793</v>
      </c>
      <c r="O28" s="91">
        <f t="shared" si="11"/>
        <v>1.2863969449369737</v>
      </c>
      <c r="P28" s="95">
        <f t="shared" si="6"/>
        <v>1.2863969449369737</v>
      </c>
    </row>
    <row r="29" spans="2:16" ht="15">
      <c r="B29" s="77">
        <f t="shared" si="12"/>
        <v>22</v>
      </c>
      <c r="I29" s="91">
        <f t="shared" si="8"/>
        <v>8.25404185268019</v>
      </c>
      <c r="J29" s="94">
        <f t="shared" si="3"/>
        <v>8.25404185268019</v>
      </c>
      <c r="K29" s="91">
        <f t="shared" si="9"/>
        <v>2.872984833353665</v>
      </c>
      <c r="L29" s="95">
        <f t="shared" si="4"/>
        <v>2.872984833353665</v>
      </c>
      <c r="M29" s="91">
        <f t="shared" si="10"/>
        <v>1.6949881513903444</v>
      </c>
      <c r="N29" s="95">
        <f t="shared" si="5"/>
        <v>1.6949881513903444</v>
      </c>
      <c r="O29" s="91">
        <f t="shared" si="11"/>
        <v>1.301917106190077</v>
      </c>
      <c r="P29" s="95">
        <f t="shared" si="6"/>
        <v>1.301917106190077</v>
      </c>
    </row>
    <row r="30" spans="2:16" ht="15">
      <c r="B30" s="77">
        <f t="shared" si="12"/>
        <v>23</v>
      </c>
      <c r="I30" s="91">
        <f t="shared" si="8"/>
        <v>9.085175756516875</v>
      </c>
      <c r="J30" s="94">
        <f t="shared" si="3"/>
        <v>9.085175756516875</v>
      </c>
      <c r="K30" s="91">
        <f t="shared" si="9"/>
        <v>3.01416252987739</v>
      </c>
      <c r="L30" s="95">
        <f t="shared" si="4"/>
        <v>3.01416252987739</v>
      </c>
      <c r="M30" s="91">
        <f t="shared" si="10"/>
        <v>1.7361343640045208</v>
      </c>
      <c r="N30" s="95">
        <f t="shared" si="5"/>
        <v>1.7361343640045208</v>
      </c>
      <c r="O30" s="91">
        <f t="shared" si="11"/>
        <v>1.3176245155599224</v>
      </c>
      <c r="P30" s="95">
        <f t="shared" si="6"/>
        <v>1.3176245155599224</v>
      </c>
    </row>
    <row r="31" spans="2:16" ht="15">
      <c r="B31" s="77">
        <f t="shared" si="12"/>
        <v>24</v>
      </c>
      <c r="I31" s="90">
        <f t="shared" si="8"/>
        <v>10.000000000000009</v>
      </c>
      <c r="J31" s="94">
        <f t="shared" si="3"/>
        <v>10.000000000000009</v>
      </c>
      <c r="K31" s="91">
        <f t="shared" si="9"/>
        <v>3.1622776601683795</v>
      </c>
      <c r="L31" s="95">
        <f t="shared" si="4"/>
        <v>3.1622776601683795</v>
      </c>
      <c r="M31" s="91">
        <f t="shared" si="10"/>
        <v>1.7782794100389203</v>
      </c>
      <c r="N31" s="95">
        <f t="shared" si="5"/>
        <v>1.7782794100389203</v>
      </c>
      <c r="O31" s="91">
        <f t="shared" si="11"/>
        <v>1.3335214321633229</v>
      </c>
      <c r="P31" s="95">
        <f t="shared" si="6"/>
        <v>1.3335214321633229</v>
      </c>
    </row>
    <row r="32" spans="2:16" ht="15">
      <c r="B32" s="77">
        <f t="shared" si="12"/>
        <v>25</v>
      </c>
      <c r="K32" s="91">
        <f t="shared" si="9"/>
        <v>3.3176711278428574</v>
      </c>
      <c r="L32" s="95">
        <f t="shared" si="4"/>
        <v>3.3176711278428574</v>
      </c>
      <c r="M32" s="91">
        <f t="shared" si="10"/>
        <v>1.8214475363959424</v>
      </c>
      <c r="N32" s="95">
        <f t="shared" si="5"/>
        <v>1.8214475363959424</v>
      </c>
      <c r="O32" s="91">
        <f t="shared" si="11"/>
        <v>1.3496101423729527</v>
      </c>
      <c r="P32" s="95">
        <f t="shared" si="6"/>
        <v>1.3496101423729527</v>
      </c>
    </row>
    <row r="33" spans="2:16" ht="15">
      <c r="B33" s="77">
        <f t="shared" si="12"/>
        <v>26</v>
      </c>
      <c r="K33" s="91">
        <f t="shared" si="9"/>
        <v>3.480700588428411</v>
      </c>
      <c r="L33" s="95">
        <f t="shared" si="4"/>
        <v>3.480700588428411</v>
      </c>
      <c r="M33" s="91">
        <f t="shared" si="10"/>
        <v>1.8656635785769096</v>
      </c>
      <c r="N33" s="95">
        <f t="shared" si="5"/>
        <v>1.8656635785769096</v>
      </c>
      <c r="O33" s="91">
        <f t="shared" si="11"/>
        <v>1.3658929601461856</v>
      </c>
      <c r="P33" s="95">
        <f t="shared" si="6"/>
        <v>1.3658929601461856</v>
      </c>
    </row>
    <row r="34" spans="2:16" ht="15">
      <c r="B34" s="77">
        <f t="shared" si="12"/>
        <v>27</v>
      </c>
      <c r="K34" s="91">
        <f t="shared" si="9"/>
        <v>3.6517412725483775</v>
      </c>
      <c r="L34" s="95">
        <f t="shared" si="4"/>
        <v>3.6517412725483775</v>
      </c>
      <c r="M34" s="91">
        <f t="shared" si="10"/>
        <v>1.9109529749704377</v>
      </c>
      <c r="N34" s="95">
        <f t="shared" si="5"/>
        <v>1.9109529749704377</v>
      </c>
      <c r="O34" s="91">
        <f t="shared" si="11"/>
        <v>1.3823722273578984</v>
      </c>
      <c r="P34" s="95">
        <f t="shared" si="6"/>
        <v>1.3823722273578984</v>
      </c>
    </row>
    <row r="35" spans="2:16" ht="15">
      <c r="B35" s="77">
        <f t="shared" si="12"/>
        <v>28</v>
      </c>
      <c r="K35" s="91">
        <f t="shared" si="9"/>
        <v>3.8311868495572883</v>
      </c>
      <c r="L35" s="95">
        <f t="shared" si="4"/>
        <v>3.8311868495572883</v>
      </c>
      <c r="M35" s="91">
        <f t="shared" si="10"/>
        <v>1.9573417814876573</v>
      </c>
      <c r="N35" s="95">
        <f t="shared" si="5"/>
        <v>1.9573417814876573</v>
      </c>
      <c r="O35" s="91">
        <f t="shared" si="11"/>
        <v>1.3990503141372925</v>
      </c>
      <c r="P35" s="95">
        <f t="shared" si="6"/>
        <v>1.3990503141372925</v>
      </c>
    </row>
    <row r="36" spans="2:16" ht="15">
      <c r="B36" s="77">
        <f t="shared" si="12"/>
        <v>29</v>
      </c>
      <c r="K36" s="91">
        <f t="shared" si="9"/>
        <v>4.019450333615126</v>
      </c>
      <c r="L36" s="95">
        <f t="shared" si="4"/>
        <v>4.019450333615126</v>
      </c>
      <c r="M36" s="91">
        <f t="shared" si="10"/>
        <v>2.0048566865527104</v>
      </c>
      <c r="N36" s="95">
        <f t="shared" si="5"/>
        <v>2.0048566865527104</v>
      </c>
      <c r="O36" s="91">
        <f t="shared" si="11"/>
        <v>1.4159296192087762</v>
      </c>
      <c r="P36" s="95">
        <f t="shared" si="6"/>
        <v>1.4159296192087762</v>
      </c>
    </row>
    <row r="37" spans="2:16" ht="15">
      <c r="B37" s="77">
        <f t="shared" si="12"/>
        <v>30</v>
      </c>
      <c r="K37" s="91">
        <f t="shared" si="9"/>
        <v>4.216965034285823</v>
      </c>
      <c r="L37" s="95">
        <f t="shared" si="4"/>
        <v>4.216965034285823</v>
      </c>
      <c r="M37" s="91">
        <f t="shared" si="10"/>
        <v>2.0535250264571427</v>
      </c>
      <c r="N37" s="95">
        <f t="shared" si="5"/>
        <v>2.0535250264571427</v>
      </c>
      <c r="O37" s="91">
        <f t="shared" si="11"/>
        <v>1.4330125702369616</v>
      </c>
      <c r="P37" s="95">
        <f t="shared" si="6"/>
        <v>1.4330125702369616</v>
      </c>
    </row>
    <row r="38" spans="2:16" ht="15">
      <c r="B38" s="77">
        <f t="shared" si="12"/>
        <v>31</v>
      </c>
      <c r="K38" s="91">
        <f t="shared" si="9"/>
        <v>4.424185553847918</v>
      </c>
      <c r="L38" s="95">
        <f t="shared" si="4"/>
        <v>4.424185553847918</v>
      </c>
      <c r="M38" s="91">
        <f t="shared" si="10"/>
        <v>2.1033748010870297</v>
      </c>
      <c r="N38" s="95">
        <f t="shared" si="5"/>
        <v>2.1033748010870297</v>
      </c>
      <c r="O38" s="91">
        <f t="shared" si="11"/>
        <v>1.4503016241758229</v>
      </c>
      <c r="P38" s="95">
        <f t="shared" si="6"/>
        <v>1.4503016241758229</v>
      </c>
    </row>
    <row r="39" spans="2:16" ht="15">
      <c r="B39" s="77">
        <f t="shared" si="12"/>
        <v>32</v>
      </c>
      <c r="K39" s="91">
        <f t="shared" si="9"/>
        <v>4.64158883361278</v>
      </c>
      <c r="L39" s="95">
        <f t="shared" si="4"/>
        <v>4.64158883361278</v>
      </c>
      <c r="M39" s="91">
        <f t="shared" si="10"/>
        <v>2.15443469003188</v>
      </c>
      <c r="N39" s="95">
        <f t="shared" si="5"/>
        <v>2.15443469003188</v>
      </c>
      <c r="O39" s="91">
        <f t="shared" si="11"/>
        <v>1.4677992676220681</v>
      </c>
      <c r="P39" s="95">
        <f t="shared" si="6"/>
        <v>1.4677992676220681</v>
      </c>
    </row>
    <row r="40" spans="2:16" ht="15">
      <c r="B40" s="77">
        <f t="shared" si="12"/>
        <v>33</v>
      </c>
      <c r="K40" s="91">
        <f t="shared" si="9"/>
        <v>4.869675251658633</v>
      </c>
      <c r="L40" s="95">
        <f t="shared" si="4"/>
        <v>4.869675251658633</v>
      </c>
      <c r="M40" s="91">
        <f t="shared" si="10"/>
        <v>2.2067340690845856</v>
      </c>
      <c r="N40" s="95">
        <f t="shared" si="5"/>
        <v>2.2067340690845856</v>
      </c>
      <c r="O40" s="91">
        <f t="shared" si="11"/>
        <v>1.4855080171727737</v>
      </c>
      <c r="P40" s="95">
        <f t="shared" si="6"/>
        <v>1.4855080171727737</v>
      </c>
    </row>
    <row r="41" spans="2:16" ht="15">
      <c r="B41" s="77">
        <f t="shared" si="12"/>
        <v>34</v>
      </c>
      <c r="K41" s="91">
        <f t="shared" si="9"/>
        <v>5.108969774506929</v>
      </c>
      <c r="L41" s="95">
        <f t="shared" si="4"/>
        <v>5.108969774506929</v>
      </c>
      <c r="M41" s="91">
        <f t="shared" si="10"/>
        <v>2.2603030271419158</v>
      </c>
      <c r="N41" s="95">
        <f t="shared" si="5"/>
        <v>2.2603030271419158</v>
      </c>
      <c r="O41" s="91">
        <f t="shared" si="11"/>
        <v>1.503430419787333</v>
      </c>
      <c r="P41" s="95">
        <f t="shared" si="6"/>
        <v>1.503430419787333</v>
      </c>
    </row>
    <row r="42" spans="2:16" ht="15">
      <c r="B42" s="77">
        <f t="shared" si="12"/>
        <v>35</v>
      </c>
      <c r="K42" s="91">
        <f t="shared" si="9"/>
        <v>5.360023165391794</v>
      </c>
      <c r="L42" s="95">
        <f t="shared" si="4"/>
        <v>5.360023165391794</v>
      </c>
      <c r="M42" s="91">
        <f t="shared" si="10"/>
        <v>2.315172383515269</v>
      </c>
      <c r="N42" s="95">
        <f t="shared" si="5"/>
        <v>2.315172383515269</v>
      </c>
      <c r="O42" s="91">
        <f t="shared" si="11"/>
        <v>1.5215690531537729</v>
      </c>
      <c r="P42" s="95">
        <f t="shared" si="6"/>
        <v>1.5215690531537729</v>
      </c>
    </row>
    <row r="43" spans="2:16" ht="15">
      <c r="B43" s="77">
        <f t="shared" si="12"/>
        <v>36</v>
      </c>
      <c r="K43" s="91">
        <f t="shared" si="9"/>
        <v>5.623413251903492</v>
      </c>
      <c r="L43" s="95">
        <f t="shared" si="4"/>
        <v>5.623413251903492</v>
      </c>
      <c r="M43" s="91">
        <f t="shared" si="10"/>
        <v>2.3713737056616506</v>
      </c>
      <c r="N43" s="95">
        <f t="shared" si="5"/>
        <v>2.3713737056616506</v>
      </c>
      <c r="O43" s="91">
        <f t="shared" si="11"/>
        <v>1.5399265260594905</v>
      </c>
      <c r="P43" s="95">
        <f t="shared" si="6"/>
        <v>1.5399265260594905</v>
      </c>
    </row>
    <row r="44" spans="2:16" ht="15">
      <c r="B44" s="77">
        <f t="shared" si="12"/>
        <v>37</v>
      </c>
      <c r="K44" s="91">
        <f t="shared" si="9"/>
        <v>5.8997462559235645</v>
      </c>
      <c r="L44" s="95">
        <f t="shared" si="4"/>
        <v>5.8997462559235645</v>
      </c>
      <c r="M44" s="91">
        <f t="shared" si="10"/>
        <v>2.428939327345074</v>
      </c>
      <c r="N44" s="95">
        <f t="shared" si="5"/>
        <v>2.428939327345074</v>
      </c>
      <c r="O44" s="91">
        <f t="shared" si="11"/>
        <v>1.5585054787664605</v>
      </c>
      <c r="P44" s="95">
        <f t="shared" si="6"/>
        <v>1.5585054787664605</v>
      </c>
    </row>
    <row r="45" spans="2:16" ht="15">
      <c r="B45" s="77">
        <f t="shared" si="12"/>
        <v>38</v>
      </c>
      <c r="K45" s="91">
        <f t="shared" si="9"/>
        <v>6.189658188912606</v>
      </c>
      <c r="L45" s="95">
        <f t="shared" si="4"/>
        <v>6.189658188912606</v>
      </c>
      <c r="M45" s="91">
        <f t="shared" si="10"/>
        <v>2.4879023672388314</v>
      </c>
      <c r="N45" s="95">
        <f t="shared" si="5"/>
        <v>2.4879023672388314</v>
      </c>
      <c r="O45" s="91">
        <f t="shared" si="11"/>
        <v>1.577308583390971</v>
      </c>
      <c r="P45" s="95">
        <f t="shared" si="6"/>
        <v>1.577308583390971</v>
      </c>
    </row>
    <row r="46" spans="2:16" ht="15">
      <c r="B46" s="77">
        <f t="shared" si="12"/>
        <v>39</v>
      </c>
      <c r="K46" s="91">
        <f t="shared" si="9"/>
        <v>6.493816315762113</v>
      </c>
      <c r="L46" s="95">
        <f t="shared" si="4"/>
        <v>6.493816315762113</v>
      </c>
      <c r="M46" s="91">
        <f t="shared" si="10"/>
        <v>2.5482967479793412</v>
      </c>
      <c r="N46" s="95">
        <f t="shared" si="5"/>
        <v>2.5482967479793412</v>
      </c>
      <c r="O46" s="91">
        <f t="shared" si="11"/>
        <v>1.5963385442879408</v>
      </c>
      <c r="P46" s="95">
        <f t="shared" si="6"/>
        <v>1.5963385442879408</v>
      </c>
    </row>
    <row r="47" spans="2:16" ht="15">
      <c r="B47" s="77">
        <f t="shared" si="12"/>
        <v>40</v>
      </c>
      <c r="K47" s="91">
        <f t="shared" si="9"/>
        <v>6.812920690579613</v>
      </c>
      <c r="L47" s="95">
        <f t="shared" si="4"/>
        <v>6.812920690579613</v>
      </c>
      <c r="M47" s="91">
        <f t="shared" si="10"/>
        <v>2.6101572156825315</v>
      </c>
      <c r="N47" s="95">
        <f t="shared" si="5"/>
        <v>2.6101572156825315</v>
      </c>
      <c r="O47" s="91">
        <f t="shared" si="11"/>
        <v>1.6155980984398726</v>
      </c>
      <c r="P47" s="95">
        <f t="shared" si="6"/>
        <v>1.6155980984398726</v>
      </c>
    </row>
    <row r="48" spans="2:16" ht="15">
      <c r="B48" s="77">
        <f t="shared" si="12"/>
        <v>41</v>
      </c>
      <c r="K48" s="91">
        <f t="shared" si="9"/>
        <v>7.147705767941856</v>
      </c>
      <c r="L48" s="95">
        <f t="shared" si="4"/>
        <v>7.147705767941856</v>
      </c>
      <c r="M48" s="91">
        <f t="shared" si="10"/>
        <v>2.673519359933985</v>
      </c>
      <c r="N48" s="95">
        <f t="shared" si="5"/>
        <v>2.673519359933985</v>
      </c>
      <c r="O48" s="91">
        <f t="shared" si="11"/>
        <v>1.6350900158504993</v>
      </c>
      <c r="P48" s="95">
        <f t="shared" si="6"/>
        <v>1.6350900158504993</v>
      </c>
    </row>
    <row r="49" spans="2:16" ht="15">
      <c r="B49" s="77">
        <f t="shared" si="12"/>
        <v>42</v>
      </c>
      <c r="K49" s="91">
        <f t="shared" si="9"/>
        <v>7.498942093324558</v>
      </c>
      <c r="L49" s="95">
        <f t="shared" si="4"/>
        <v>7.498942093324558</v>
      </c>
      <c r="M49" s="91">
        <f t="shared" si="10"/>
        <v>2.738419634264355</v>
      </c>
      <c r="N49" s="95">
        <f t="shared" si="5"/>
        <v>2.738419634264355</v>
      </c>
      <c r="O49" s="91">
        <f t="shared" si="11"/>
        <v>1.65481709994318</v>
      </c>
      <c r="P49" s="95">
        <f t="shared" si="6"/>
        <v>1.65481709994318</v>
      </c>
    </row>
    <row r="50" spans="2:16" ht="15">
      <c r="B50" s="77">
        <f t="shared" si="12"/>
        <v>43</v>
      </c>
      <c r="K50" s="91">
        <f t="shared" si="9"/>
        <v>7.8674380765994</v>
      </c>
      <c r="L50" s="95">
        <f t="shared" si="4"/>
        <v>7.8674380765994</v>
      </c>
      <c r="M50" s="91">
        <f t="shared" si="10"/>
        <v>2.804895377121821</v>
      </c>
      <c r="N50" s="95">
        <f t="shared" si="5"/>
        <v>2.804895377121821</v>
      </c>
      <c r="O50" s="91">
        <f t="shared" si="11"/>
        <v>1.6747821879641014</v>
      </c>
      <c r="P50" s="95">
        <f t="shared" si="6"/>
        <v>1.6747821879641014</v>
      </c>
    </row>
    <row r="51" spans="2:16" ht="15">
      <c r="B51" s="77">
        <f t="shared" si="12"/>
        <v>44</v>
      </c>
      <c r="K51" s="91">
        <f t="shared" si="9"/>
        <v>8.254041852680185</v>
      </c>
      <c r="L51" s="95">
        <f t="shared" si="4"/>
        <v>8.254041852680185</v>
      </c>
      <c r="M51" s="91">
        <f t="shared" si="10"/>
        <v>2.872984833353658</v>
      </c>
      <c r="N51" s="95">
        <f t="shared" si="5"/>
        <v>2.872984833353658</v>
      </c>
      <c r="O51" s="91">
        <f t="shared" si="11"/>
        <v>1.694988151390345</v>
      </c>
      <c r="P51" s="95">
        <f t="shared" si="6"/>
        <v>1.694988151390345</v>
      </c>
    </row>
    <row r="52" spans="2:16" ht="15">
      <c r="B52" s="77">
        <f t="shared" si="12"/>
        <v>45</v>
      </c>
      <c r="K52" s="91">
        <f t="shared" si="9"/>
        <v>8.659643233600654</v>
      </c>
      <c r="L52" s="95">
        <f t="shared" si="4"/>
        <v>8.659643233600654</v>
      </c>
      <c r="M52" s="91">
        <f t="shared" si="10"/>
        <v>2.942727176209275</v>
      </c>
      <c r="N52" s="95">
        <f t="shared" si="5"/>
        <v>2.942727176209275</v>
      </c>
      <c r="O52" s="91">
        <f t="shared" si="11"/>
        <v>1.7154378963428774</v>
      </c>
      <c r="P52" s="95">
        <f t="shared" si="6"/>
        <v>1.7154378963428774</v>
      </c>
    </row>
    <row r="53" spans="2:16" ht="15">
      <c r="B53" s="77">
        <f t="shared" si="12"/>
        <v>46</v>
      </c>
      <c r="K53" s="91">
        <f t="shared" si="9"/>
        <v>9.085175756516868</v>
      </c>
      <c r="L53" s="95">
        <f t="shared" si="4"/>
        <v>9.085175756516868</v>
      </c>
      <c r="M53" s="91">
        <f t="shared" si="10"/>
        <v>3.0141625298773826</v>
      </c>
      <c r="N53" s="95">
        <f t="shared" si="5"/>
        <v>3.0141625298773826</v>
      </c>
      <c r="O53" s="91">
        <f t="shared" si="11"/>
        <v>1.7361343640045215</v>
      </c>
      <c r="P53" s="95">
        <f t="shared" si="6"/>
        <v>1.7361343640045215</v>
      </c>
    </row>
    <row r="54" spans="2:16" ht="15">
      <c r="B54" s="77">
        <f t="shared" si="12"/>
        <v>47</v>
      </c>
      <c r="K54" s="91">
        <f t="shared" si="9"/>
        <v>9.531618832347876</v>
      </c>
      <c r="L54" s="95">
        <f t="shared" si="4"/>
        <v>9.531618832347876</v>
      </c>
      <c r="M54" s="91">
        <f t="shared" si="10"/>
        <v>3.087331992570256</v>
      </c>
      <c r="N54" s="95">
        <f t="shared" si="5"/>
        <v>3.087331992570256</v>
      </c>
      <c r="O54" s="91">
        <f t="shared" si="11"/>
        <v>1.7570805310429736</v>
      </c>
      <c r="P54" s="95">
        <f t="shared" si="6"/>
        <v>1.7570805310429736</v>
      </c>
    </row>
    <row r="55" spans="2:16" ht="15">
      <c r="B55" s="77">
        <f t="shared" si="12"/>
        <v>48</v>
      </c>
      <c r="K55" s="90">
        <f t="shared" si="9"/>
        <v>10</v>
      </c>
      <c r="L55" s="95">
        <f t="shared" si="4"/>
        <v>10</v>
      </c>
      <c r="M55" s="91">
        <f t="shared" si="10"/>
        <v>3.162277660168371</v>
      </c>
      <c r="N55" s="95">
        <f t="shared" si="5"/>
        <v>3.162277660168371</v>
      </c>
      <c r="O55" s="91">
        <f t="shared" si="11"/>
        <v>1.778279410038921</v>
      </c>
      <c r="P55" s="95">
        <f t="shared" si="6"/>
        <v>1.778279410038921</v>
      </c>
    </row>
    <row r="56" spans="2:16" ht="15">
      <c r="B56" s="77">
        <f t="shared" si="12"/>
        <v>49</v>
      </c>
      <c r="M56" s="91">
        <f t="shared" si="10"/>
        <v>3.2390426504390217</v>
      </c>
      <c r="N56" s="95">
        <f t="shared" si="5"/>
        <v>3.2390426504390217</v>
      </c>
      <c r="O56" s="91">
        <f t="shared" si="11"/>
        <v>1.7997340499193273</v>
      </c>
      <c r="P56" s="95">
        <f t="shared" si="6"/>
        <v>1.7997340499193273</v>
      </c>
    </row>
    <row r="57" spans="2:16" ht="15">
      <c r="B57" s="77">
        <f t="shared" si="12"/>
        <v>50</v>
      </c>
      <c r="M57" s="91">
        <f t="shared" si="10"/>
        <v>3.317671127842848</v>
      </c>
      <c r="N57" s="95">
        <f t="shared" si="5"/>
        <v>3.317671127842848</v>
      </c>
      <c r="O57" s="91">
        <f t="shared" si="11"/>
        <v>1.821447536395943</v>
      </c>
      <c r="P57" s="95">
        <f t="shared" si="6"/>
        <v>1.821447536395943</v>
      </c>
    </row>
    <row r="58" spans="2:16" ht="15">
      <c r="B58" s="77">
        <f t="shared" si="12"/>
        <v>51</v>
      </c>
      <c r="M58" s="91">
        <f t="shared" si="10"/>
        <v>3.39820832894255</v>
      </c>
      <c r="N58" s="95">
        <f t="shared" si="5"/>
        <v>3.39820832894255</v>
      </c>
      <c r="O58" s="91">
        <f t="shared" si="11"/>
        <v>1.8434229924091086</v>
      </c>
      <c r="P58" s="95">
        <f t="shared" si="6"/>
        <v>1.8434229924091086</v>
      </c>
    </row>
    <row r="59" spans="2:16" ht="15">
      <c r="B59" s="77">
        <f t="shared" si="12"/>
        <v>52</v>
      </c>
      <c r="M59" s="91">
        <f t="shared" si="10"/>
        <v>3.480700588428401</v>
      </c>
      <c r="N59" s="95">
        <f t="shared" si="5"/>
        <v>3.480700588428401</v>
      </c>
      <c r="O59" s="91">
        <f t="shared" si="11"/>
        <v>1.8656635785769105</v>
      </c>
      <c r="P59" s="95">
        <f t="shared" si="6"/>
        <v>1.8656635785769105</v>
      </c>
    </row>
    <row r="60" spans="2:16" ht="15">
      <c r="B60" s="77">
        <f t="shared" si="12"/>
        <v>53</v>
      </c>
      <c r="M60" s="91">
        <f t="shared" si="10"/>
        <v>3.5651953657755384</v>
      </c>
      <c r="N60" s="95">
        <f t="shared" si="5"/>
        <v>3.5651953657755384</v>
      </c>
      <c r="O60" s="91">
        <f t="shared" si="11"/>
        <v>1.888172493649757</v>
      </c>
      <c r="P60" s="95">
        <f t="shared" si="6"/>
        <v>1.888172493649757</v>
      </c>
    </row>
    <row r="61" spans="2:16" ht="15">
      <c r="B61" s="77">
        <f t="shared" si="12"/>
        <v>54</v>
      </c>
      <c r="M61" s="91">
        <f t="shared" si="10"/>
        <v>3.6517412725483664</v>
      </c>
      <c r="N61" s="95">
        <f t="shared" si="5"/>
        <v>3.6517412725483664</v>
      </c>
      <c r="O61" s="91">
        <f t="shared" si="11"/>
        <v>1.9109529749704386</v>
      </c>
      <c r="P61" s="95">
        <f t="shared" si="6"/>
        <v>1.9109529749704386</v>
      </c>
    </row>
    <row r="62" spans="2:16" ht="15">
      <c r="B62" s="77">
        <f t="shared" si="12"/>
        <v>55</v>
      </c>
      <c r="M62" s="91">
        <f t="shared" si="10"/>
        <v>3.7403881003677752</v>
      </c>
      <c r="N62" s="95">
        <f t="shared" si="5"/>
        <v>3.7403881003677752</v>
      </c>
      <c r="O62" s="91">
        <f t="shared" si="11"/>
        <v>1.9340082989397378</v>
      </c>
      <c r="P62" s="95">
        <f t="shared" si="6"/>
        <v>1.9340082989397378</v>
      </c>
    </row>
    <row r="63" spans="2:16" ht="15">
      <c r="B63" s="77">
        <f t="shared" si="12"/>
        <v>56</v>
      </c>
      <c r="M63" s="91">
        <f t="shared" si="10"/>
        <v>3.8311868495572763</v>
      </c>
      <c r="N63" s="95">
        <f t="shared" si="5"/>
        <v>3.8311868495572763</v>
      </c>
      <c r="O63" s="91">
        <f t="shared" si="11"/>
        <v>1.9573417814876581</v>
      </c>
      <c r="P63" s="95">
        <f t="shared" si="6"/>
        <v>1.9573417814876581</v>
      </c>
    </row>
    <row r="64" spans="2:16" ht="15">
      <c r="B64" s="77">
        <f t="shared" si="12"/>
        <v>57</v>
      </c>
      <c r="M64" s="91">
        <f t="shared" si="10"/>
        <v>3.924189758484524</v>
      </c>
      <c r="N64" s="95">
        <f t="shared" si="5"/>
        <v>3.924189758484524</v>
      </c>
      <c r="O64" s="91">
        <f t="shared" si="11"/>
        <v>1.9809567785503366</v>
      </c>
      <c r="P64" s="95">
        <f t="shared" si="6"/>
        <v>1.9809567785503366</v>
      </c>
    </row>
    <row r="65" spans="2:16" ht="15">
      <c r="B65" s="77">
        <f t="shared" si="12"/>
        <v>58</v>
      </c>
      <c r="M65" s="91">
        <f t="shared" si="10"/>
        <v>4.019450333615112</v>
      </c>
      <c r="N65" s="95">
        <f t="shared" si="5"/>
        <v>4.019450333615112</v>
      </c>
      <c r="O65" s="91">
        <f t="shared" si="11"/>
        <v>2.0048566865527113</v>
      </c>
      <c r="P65" s="95">
        <f t="shared" si="6"/>
        <v>2.0048566865527113</v>
      </c>
    </row>
    <row r="66" spans="2:16" ht="15">
      <c r="B66" s="77">
        <f t="shared" si="12"/>
        <v>59</v>
      </c>
      <c r="M66" s="91">
        <f t="shared" si="10"/>
        <v>4.117023380295934</v>
      </c>
      <c r="N66" s="95">
        <f t="shared" si="5"/>
        <v>4.117023380295934</v>
      </c>
      <c r="O66" s="91">
        <f t="shared" si="11"/>
        <v>2.029044942897012</v>
      </c>
      <c r="P66" s="95">
        <f t="shared" si="6"/>
        <v>2.029044942897012</v>
      </c>
    </row>
    <row r="67" spans="2:16" ht="15">
      <c r="B67" s="77">
        <f t="shared" si="12"/>
        <v>60</v>
      </c>
      <c r="M67" s="91">
        <f t="shared" si="10"/>
        <v>4.216965034285809</v>
      </c>
      <c r="N67" s="95">
        <f t="shared" si="5"/>
        <v>4.216965034285809</v>
      </c>
      <c r="O67" s="91">
        <f t="shared" si="11"/>
        <v>2.0535250264571436</v>
      </c>
      <c r="P67" s="95">
        <f t="shared" si="6"/>
        <v>2.0535250264571436</v>
      </c>
    </row>
    <row r="68" spans="2:16" ht="15">
      <c r="B68" s="77">
        <f t="shared" si="12"/>
        <v>61</v>
      </c>
      <c r="M68" s="91">
        <f t="shared" si="10"/>
        <v>4.3193327940515305</v>
      </c>
      <c r="N68" s="95">
        <f t="shared" si="5"/>
        <v>4.3193327940515305</v>
      </c>
      <c r="O68" s="91">
        <f t="shared" si="11"/>
        <v>2.078300458079037</v>
      </c>
      <c r="P68" s="95">
        <f t="shared" si="6"/>
        <v>2.078300458079037</v>
      </c>
    </row>
    <row r="69" spans="2:16" ht="15">
      <c r="B69" s="77">
        <f t="shared" si="12"/>
        <v>62</v>
      </c>
      <c r="M69" s="91">
        <f t="shared" si="10"/>
        <v>4.424185553847902</v>
      </c>
      <c r="N69" s="95">
        <f t="shared" si="5"/>
        <v>4.424185553847902</v>
      </c>
      <c r="O69" s="91">
        <f t="shared" si="11"/>
        <v>2.103374801087031</v>
      </c>
      <c r="P69" s="95">
        <f t="shared" si="6"/>
        <v>2.103374801087031</v>
      </c>
    </row>
    <row r="70" spans="2:16" ht="15">
      <c r="B70" s="77">
        <f t="shared" si="12"/>
        <v>63</v>
      </c>
      <c r="M70" s="91">
        <f t="shared" si="10"/>
        <v>4.531583637600802</v>
      </c>
      <c r="N70" s="95">
        <f t="shared" si="5"/>
        <v>4.531583637600802</v>
      </c>
      <c r="O70" s="91">
        <f t="shared" si="11"/>
        <v>2.12875166179637</v>
      </c>
      <c r="P70" s="95">
        <f t="shared" si="6"/>
        <v>2.12875166179637</v>
      </c>
    </row>
    <row r="71" spans="2:16" ht="15">
      <c r="B71" s="77">
        <f t="shared" si="12"/>
        <v>64</v>
      </c>
      <c r="M71" s="91">
        <f t="shared" si="10"/>
        <v>4.641588833612762</v>
      </c>
      <c r="N71" s="95">
        <f t="shared" si="5"/>
        <v>4.641588833612762</v>
      </c>
      <c r="O71" s="91">
        <f t="shared" si="11"/>
        <v>2.154434690031881</v>
      </c>
      <c r="P71" s="95">
        <f t="shared" si="6"/>
        <v>2.154434690031881</v>
      </c>
    </row>
    <row r="72" spans="2:16" ht="15">
      <c r="B72" s="77">
        <f t="shared" si="12"/>
        <v>65</v>
      </c>
      <c r="M72" s="91">
        <f t="shared" si="10"/>
        <v>4.754264430111038</v>
      </c>
      <c r="N72" s="95">
        <f aca="true" t="shared" si="13" ref="N72:N103">M72</f>
        <v>4.754264430111038</v>
      </c>
      <c r="O72" s="91">
        <f t="shared" si="11"/>
        <v>2.180427579652909</v>
      </c>
      <c r="P72" s="95">
        <f aca="true" t="shared" si="14" ref="P72:P135">O72</f>
        <v>2.180427579652909</v>
      </c>
    </row>
    <row r="73" spans="2:16" ht="15">
      <c r="B73" s="77">
        <f t="shared" si="12"/>
        <v>66</v>
      </c>
      <c r="M73" s="91">
        <f aca="true" t="shared" si="15" ref="M73:M103">POWER(10,1/$M$4)*M72</f>
        <v>4.869675251658613</v>
      </c>
      <c r="N73" s="95">
        <f t="shared" si="13"/>
        <v>4.869675251658613</v>
      </c>
      <c r="O73" s="91">
        <f aca="true" t="shared" si="16" ref="O73:O136">POWER(10,1/$O$4)*O72</f>
        <v>2.206734069084587</v>
      </c>
      <c r="P73" s="95">
        <f t="shared" si="14"/>
        <v>2.206734069084587</v>
      </c>
    </row>
    <row r="74" spans="2:16" ht="15">
      <c r="B74" s="77">
        <f aca="true" t="shared" si="17" ref="B74:B137">B73+1</f>
        <v>67</v>
      </c>
      <c r="M74" s="91">
        <f t="shared" si="15"/>
        <v>4.987887696449087</v>
      </c>
      <c r="N74" s="95">
        <f t="shared" si="13"/>
        <v>4.987887696449087</v>
      </c>
      <c r="O74" s="91">
        <f t="shared" si="16"/>
        <v>2.233357941855513</v>
      </c>
      <c r="P74" s="95">
        <f t="shared" si="14"/>
        <v>2.233357941855513</v>
      </c>
    </row>
    <row r="75" spans="2:16" ht="15">
      <c r="B75" s="77">
        <f t="shared" si="17"/>
        <v>68</v>
      </c>
      <c r="M75" s="91">
        <f t="shared" si="15"/>
        <v>5.1089697745069085</v>
      </c>
      <c r="N75" s="95">
        <f t="shared" si="13"/>
        <v>5.1089697745069085</v>
      </c>
      <c r="O75" s="91">
        <f t="shared" si="16"/>
        <v>2.260303027141917</v>
      </c>
      <c r="P75" s="95">
        <f t="shared" si="14"/>
        <v>2.260303027141917</v>
      </c>
    </row>
    <row r="76" spans="2:16" ht="15">
      <c r="B76" s="77">
        <f t="shared" si="17"/>
        <v>69</v>
      </c>
      <c r="M76" s="91">
        <f t="shared" si="15"/>
        <v>5.232991146814927</v>
      </c>
      <c r="N76" s="95">
        <f t="shared" si="13"/>
        <v>5.232991146814927</v>
      </c>
      <c r="O76" s="91">
        <f t="shared" si="16"/>
        <v>2.2875732003183926</v>
      </c>
      <c r="P76" s="95">
        <f t="shared" si="14"/>
        <v>2.2875732003183926</v>
      </c>
    </row>
    <row r="77" spans="2:16" ht="15">
      <c r="B77" s="77">
        <f t="shared" si="17"/>
        <v>70</v>
      </c>
      <c r="M77" s="91">
        <f t="shared" si="15"/>
        <v>5.360023165391771</v>
      </c>
      <c r="N77" s="95">
        <f t="shared" si="13"/>
        <v>5.360023165391771</v>
      </c>
      <c r="O77" s="91">
        <f t="shared" si="16"/>
        <v>2.31517238351527</v>
      </c>
      <c r="P77" s="95">
        <f t="shared" si="14"/>
        <v>2.31517238351527</v>
      </c>
    </row>
    <row r="78" spans="2:16" ht="15">
      <c r="B78" s="77">
        <f t="shared" si="17"/>
        <v>71</v>
      </c>
      <c r="M78" s="91">
        <f t="shared" si="15"/>
        <v>5.490138914342119</v>
      </c>
      <c r="N78" s="95">
        <f t="shared" si="13"/>
        <v>5.490138914342119</v>
      </c>
      <c r="O78" s="91">
        <f t="shared" si="16"/>
        <v>2.343104546182719</v>
      </c>
      <c r="P78" s="95">
        <f t="shared" si="14"/>
        <v>2.343104546182719</v>
      </c>
    </row>
    <row r="79" spans="2:16" ht="15">
      <c r="B79" s="77">
        <f t="shared" si="17"/>
        <v>72</v>
      </c>
      <c r="M79" s="91">
        <f t="shared" si="15"/>
        <v>5.623413251903469</v>
      </c>
      <c r="N79" s="95">
        <f t="shared" si="13"/>
        <v>5.623413251903469</v>
      </c>
      <c r="O79" s="91">
        <f t="shared" si="16"/>
        <v>2.371373705661652</v>
      </c>
      <c r="P79" s="95">
        <f t="shared" si="14"/>
        <v>2.371373705661652</v>
      </c>
    </row>
    <row r="80" spans="2:16" ht="15">
      <c r="B80" s="77">
        <f t="shared" si="17"/>
        <v>73</v>
      </c>
      <c r="M80" s="91">
        <f t="shared" si="15"/>
        <v>5.759922853513605</v>
      </c>
      <c r="N80" s="95">
        <f t="shared" si="13"/>
        <v>5.759922853513605</v>
      </c>
      <c r="O80" s="91">
        <f t="shared" si="16"/>
        <v>2.39998392776152</v>
      </c>
      <c r="P80" s="95">
        <f t="shared" si="14"/>
        <v>2.39998392776152</v>
      </c>
    </row>
    <row r="81" spans="2:16" ht="15">
      <c r="B81" s="77">
        <f t="shared" si="17"/>
        <v>74</v>
      </c>
      <c r="M81" s="91">
        <f t="shared" si="15"/>
        <v>5.8997462559235405</v>
      </c>
      <c r="N81" s="95">
        <f t="shared" si="13"/>
        <v>5.8997462559235405</v>
      </c>
      <c r="O81" s="91">
        <f t="shared" si="16"/>
        <v>2.4289393273450752</v>
      </c>
      <c r="P81" s="95">
        <f t="shared" si="14"/>
        <v>2.4289393273450752</v>
      </c>
    </row>
    <row r="82" spans="2:16" ht="15">
      <c r="B82" s="77">
        <f t="shared" si="17"/>
        <v>75</v>
      </c>
      <c r="M82" s="91">
        <f t="shared" si="15"/>
        <v>6.042963902381304</v>
      </c>
      <c r="N82" s="95">
        <f t="shared" si="13"/>
        <v>6.042963902381304</v>
      </c>
      <c r="O82" s="91">
        <f t="shared" si="16"/>
        <v>2.4582440689201936</v>
      </c>
      <c r="P82" s="95">
        <f t="shared" si="14"/>
        <v>2.4582440689201936</v>
      </c>
    </row>
    <row r="83" spans="2:16" ht="15">
      <c r="B83" s="77">
        <f t="shared" si="17"/>
        <v>76</v>
      </c>
      <c r="M83" s="91">
        <f t="shared" si="15"/>
        <v>6.18965818891258</v>
      </c>
      <c r="N83" s="95">
        <f t="shared" si="13"/>
        <v>6.18965818891258</v>
      </c>
      <c r="O83" s="91">
        <f t="shared" si="16"/>
        <v>2.4879023672388323</v>
      </c>
      <c r="P83" s="95">
        <f t="shared" si="14"/>
        <v>2.4879023672388323</v>
      </c>
    </row>
    <row r="84" spans="2:16" ht="15">
      <c r="B84" s="77">
        <f t="shared" si="17"/>
        <v>77</v>
      </c>
      <c r="M84" s="91">
        <f t="shared" si="15"/>
        <v>6.339913511724818</v>
      </c>
      <c r="N84" s="95">
        <f t="shared" si="13"/>
        <v>6.339913511724818</v>
      </c>
      <c r="O84" s="91">
        <f t="shared" si="16"/>
        <v>2.5179184879032173</v>
      </c>
      <c r="P84" s="95">
        <f t="shared" si="14"/>
        <v>2.5179184879032173</v>
      </c>
    </row>
    <row r="85" spans="2:16" ht="15">
      <c r="B85" s="77">
        <f t="shared" si="17"/>
        <v>78</v>
      </c>
      <c r="M85" s="91">
        <f t="shared" si="15"/>
        <v>6.493816315762086</v>
      </c>
      <c r="N85" s="95">
        <f t="shared" si="13"/>
        <v>6.493816315762086</v>
      </c>
      <c r="O85" s="91">
        <f t="shared" si="16"/>
        <v>2.548296747979342</v>
      </c>
      <c r="P85" s="95">
        <f t="shared" si="14"/>
        <v>2.548296747979342</v>
      </c>
    </row>
    <row r="86" spans="2:16" ht="15">
      <c r="B86" s="77">
        <f t="shared" si="17"/>
        <v>79</v>
      </c>
      <c r="M86" s="91">
        <f t="shared" si="15"/>
        <v>6.651455144438605</v>
      </c>
      <c r="N86" s="95">
        <f t="shared" si="13"/>
        <v>6.651455144438605</v>
      </c>
      <c r="O86" s="91">
        <f t="shared" si="16"/>
        <v>2.5790415166178717</v>
      </c>
      <c r="P86" s="95">
        <f t="shared" si="14"/>
        <v>2.5790415166178717</v>
      </c>
    </row>
    <row r="87" spans="2:16" ht="15">
      <c r="B87" s="77">
        <f t="shared" si="17"/>
        <v>80</v>
      </c>
      <c r="M87" s="91">
        <f t="shared" si="15"/>
        <v>6.812920690579583</v>
      </c>
      <c r="N87" s="95">
        <f t="shared" si="13"/>
        <v>6.812920690579583</v>
      </c>
      <c r="O87" s="91">
        <f t="shared" si="16"/>
        <v>2.6101572156825323</v>
      </c>
      <c r="P87" s="95">
        <f t="shared" si="14"/>
        <v>2.6101572156825323</v>
      </c>
    </row>
    <row r="88" spans="2:16" ht="15">
      <c r="B88" s="77">
        <f t="shared" si="17"/>
        <v>81</v>
      </c>
      <c r="M88" s="91">
        <f t="shared" si="15"/>
        <v>6.978305848598632</v>
      </c>
      <c r="N88" s="95">
        <f t="shared" si="13"/>
        <v>6.978305848598632</v>
      </c>
      <c r="O88" s="91">
        <f t="shared" si="16"/>
        <v>2.641648320386088</v>
      </c>
      <c r="P88" s="95">
        <f t="shared" si="14"/>
        <v>2.641648320386088</v>
      </c>
    </row>
    <row r="89" spans="2:16" ht="15">
      <c r="B89" s="77">
        <f t="shared" si="17"/>
        <v>82</v>
      </c>
      <c r="M89" s="91">
        <f t="shared" si="15"/>
        <v>7.147705767941823</v>
      </c>
      <c r="N89" s="95">
        <f t="shared" si="13"/>
        <v>7.147705767941823</v>
      </c>
      <c r="O89" s="91">
        <f t="shared" si="16"/>
        <v>2.673519359933986</v>
      </c>
      <c r="P89" s="95">
        <f t="shared" si="14"/>
        <v>2.673519359933986</v>
      </c>
    </row>
    <row r="90" spans="2:16" ht="15">
      <c r="B90" s="77">
        <f t="shared" si="17"/>
        <v>83</v>
      </c>
      <c r="M90" s="91">
        <f t="shared" si="15"/>
        <v>7.321217907829094</v>
      </c>
      <c r="N90" s="95">
        <f t="shared" si="13"/>
        <v>7.321217907829094</v>
      </c>
      <c r="O90" s="91">
        <f t="shared" si="16"/>
        <v>2.7057749181757713</v>
      </c>
      <c r="P90" s="95">
        <f t="shared" si="14"/>
        <v>2.7057749181757713</v>
      </c>
    </row>
    <row r="91" spans="2:16" ht="15">
      <c r="B91" s="77">
        <f t="shared" si="17"/>
        <v>84</v>
      </c>
      <c r="M91" s="91">
        <f t="shared" si="15"/>
        <v>7.498942093324523</v>
      </c>
      <c r="N91" s="95">
        <f t="shared" si="13"/>
        <v>7.498942093324523</v>
      </c>
      <c r="O91" s="91">
        <f t="shared" si="16"/>
        <v>2.738419634264356</v>
      </c>
      <c r="P91" s="95">
        <f t="shared" si="14"/>
        <v>2.738419634264356</v>
      </c>
    </row>
    <row r="92" spans="2:16" ht="15">
      <c r="B92" s="77">
        <f t="shared" si="17"/>
        <v>85</v>
      </c>
      <c r="M92" s="91">
        <f t="shared" si="15"/>
        <v>7.680980572767716</v>
      </c>
      <c r="N92" s="95">
        <f t="shared" si="13"/>
        <v>7.680980572767716</v>
      </c>
      <c r="O92" s="91">
        <f t="shared" si="16"/>
        <v>2.7714582033232475</v>
      </c>
      <c r="P92" s="95">
        <f t="shared" si="14"/>
        <v>2.7714582033232475</v>
      </c>
    </row>
    <row r="93" spans="2:16" ht="15">
      <c r="B93" s="77">
        <f t="shared" si="17"/>
        <v>86</v>
      </c>
      <c r="M93" s="91">
        <f t="shared" si="15"/>
        <v>7.8674380765993615</v>
      </c>
      <c r="N93" s="95">
        <f t="shared" si="13"/>
        <v>7.8674380765993615</v>
      </c>
      <c r="O93" s="91">
        <f t="shared" si="16"/>
        <v>2.8048953771218224</v>
      </c>
      <c r="P93" s="95">
        <f t="shared" si="14"/>
        <v>2.8048953771218224</v>
      </c>
    </row>
    <row r="94" spans="2:16" ht="15">
      <c r="B94" s="77">
        <f t="shared" si="17"/>
        <v>87</v>
      </c>
      <c r="M94" s="91">
        <f t="shared" si="15"/>
        <v>8.058421877614778</v>
      </c>
      <c r="N94" s="95">
        <f t="shared" si="13"/>
        <v>8.058421877614778</v>
      </c>
      <c r="O94" s="91">
        <f t="shared" si="16"/>
        <v>2.8387359647587496</v>
      </c>
      <c r="P94" s="95">
        <f t="shared" si="14"/>
        <v>2.8387359647587496</v>
      </c>
    </row>
    <row r="95" spans="2:16" ht="15">
      <c r="B95" s="77">
        <f t="shared" si="17"/>
        <v>88</v>
      </c>
      <c r="M95" s="91">
        <f t="shared" si="15"/>
        <v>8.254041852680142</v>
      </c>
      <c r="N95" s="95">
        <f t="shared" si="13"/>
        <v>8.254041852680142</v>
      </c>
      <c r="O95" s="91">
        <f t="shared" si="16"/>
        <v>2.872984833353659</v>
      </c>
      <c r="P95" s="95">
        <f t="shared" si="14"/>
        <v>2.872984833353659</v>
      </c>
    </row>
    <row r="96" spans="2:16" ht="15">
      <c r="B96" s="77">
        <f t="shared" si="17"/>
        <v>89</v>
      </c>
      <c r="M96" s="91">
        <f t="shared" si="15"/>
        <v>8.45441054594688</v>
      </c>
      <c r="N96" s="95">
        <f t="shared" si="13"/>
        <v>8.45441054594688</v>
      </c>
      <c r="O96" s="91">
        <f t="shared" si="16"/>
        <v>2.907646908747156</v>
      </c>
      <c r="P96" s="95">
        <f t="shared" si="14"/>
        <v>2.907646908747156</v>
      </c>
    </row>
    <row r="97" spans="2:16" ht="15">
      <c r="B97" s="77">
        <f t="shared" si="17"/>
        <v>90</v>
      </c>
      <c r="M97" s="91">
        <f t="shared" si="15"/>
        <v>8.659643233600608</v>
      </c>
      <c r="N97" s="95">
        <f t="shared" si="13"/>
        <v>8.659643233600608</v>
      </c>
      <c r="O97" s="91">
        <f t="shared" si="16"/>
        <v>2.942727176209276</v>
      </c>
      <c r="P97" s="95">
        <f t="shared" si="14"/>
        <v>2.942727176209276</v>
      </c>
    </row>
    <row r="98" spans="2:16" ht="15">
      <c r="B98" s="77">
        <f t="shared" si="17"/>
        <v>91</v>
      </c>
      <c r="M98" s="91">
        <f t="shared" si="15"/>
        <v>8.86985799018187</v>
      </c>
      <c r="N98" s="95">
        <f t="shared" si="13"/>
        <v>8.86985799018187</v>
      </c>
      <c r="O98" s="91">
        <f t="shared" si="16"/>
        <v>2.9782306811564956</v>
      </c>
      <c r="P98" s="95">
        <f t="shared" si="14"/>
        <v>2.9782306811564956</v>
      </c>
    </row>
    <row r="99" spans="2:16" ht="15">
      <c r="B99" s="77">
        <f t="shared" si="17"/>
        <v>92</v>
      </c>
      <c r="M99" s="91">
        <f t="shared" si="15"/>
        <v>9.08517575651682</v>
      </c>
      <c r="N99" s="95">
        <f t="shared" si="13"/>
        <v>9.08517575651682</v>
      </c>
      <c r="O99" s="91">
        <f t="shared" si="16"/>
        <v>3.0141625298773844</v>
      </c>
      <c r="P99" s="95">
        <f t="shared" si="14"/>
        <v>3.0141625298773844</v>
      </c>
    </row>
    <row r="100" spans="2:16" ht="15">
      <c r="B100" s="77">
        <f t="shared" si="17"/>
        <v>93</v>
      </c>
      <c r="M100" s="91">
        <f t="shared" si="15"/>
        <v>9.30572040929694</v>
      </c>
      <c r="N100" s="95">
        <f t="shared" si="13"/>
        <v>9.30572040929694</v>
      </c>
      <c r="O100" s="91">
        <f t="shared" si="16"/>
        <v>3.05052789026702</v>
      </c>
      <c r="P100" s="95">
        <f t="shared" si="14"/>
        <v>3.05052789026702</v>
      </c>
    </row>
    <row r="101" spans="2:16" ht="15">
      <c r="B101" s="77">
        <f t="shared" si="17"/>
        <v>94</v>
      </c>
      <c r="M101" s="91">
        <f t="shared" si="15"/>
        <v>9.531618832347824</v>
      </c>
      <c r="N101" s="95">
        <f t="shared" si="13"/>
        <v>9.531618832347824</v>
      </c>
      <c r="O101" s="91">
        <f t="shared" si="16"/>
        <v>3.087331992570258</v>
      </c>
      <c r="P101" s="95">
        <f t="shared" si="14"/>
        <v>3.087331992570258</v>
      </c>
    </row>
    <row r="102" spans="2:16" ht="15">
      <c r="B102" s="77">
        <f t="shared" si="17"/>
        <v>95</v>
      </c>
      <c r="M102" s="91">
        <f t="shared" si="15"/>
        <v>9.763000989628022</v>
      </c>
      <c r="N102" s="95">
        <f t="shared" si="13"/>
        <v>9.763000989628022</v>
      </c>
      <c r="O102" s="91">
        <f t="shared" si="16"/>
        <v>3.124580130133973</v>
      </c>
      <c r="P102" s="95">
        <f t="shared" si="14"/>
        <v>3.124580130133973</v>
      </c>
    </row>
    <row r="103" spans="2:16" ht="15">
      <c r="B103" s="77">
        <f t="shared" si="17"/>
        <v>96</v>
      </c>
      <c r="M103" s="90">
        <f t="shared" si="15"/>
        <v>9.999999999999947</v>
      </c>
      <c r="N103" s="95">
        <f t="shared" si="13"/>
        <v>9.999999999999947</v>
      </c>
      <c r="O103" s="91">
        <f t="shared" si="16"/>
        <v>3.162277660168373</v>
      </c>
      <c r="P103" s="95">
        <f t="shared" si="14"/>
        <v>3.162277660168373</v>
      </c>
    </row>
    <row r="104" spans="2:16" ht="15">
      <c r="B104" s="77">
        <f t="shared" si="17"/>
        <v>97</v>
      </c>
      <c r="O104" s="91">
        <f t="shared" si="16"/>
        <v>3.200430004517499</v>
      </c>
      <c r="P104" s="95">
        <f t="shared" si="14"/>
        <v>3.200430004517499</v>
      </c>
    </row>
    <row r="105" spans="2:16" ht="15">
      <c r="B105" s="77">
        <f t="shared" si="17"/>
        <v>98</v>
      </c>
      <c r="O105" s="91">
        <f t="shared" si="16"/>
        <v>3.2390426504390235</v>
      </c>
      <c r="P105" s="95">
        <f t="shared" si="14"/>
        <v>3.2390426504390235</v>
      </c>
    </row>
    <row r="106" spans="2:16" ht="15">
      <c r="B106" s="77">
        <f t="shared" si="17"/>
        <v>99</v>
      </c>
      <c r="O106" s="91">
        <f t="shared" si="16"/>
        <v>3.2781211513934516</v>
      </c>
      <c r="P106" s="95">
        <f t="shared" si="14"/>
        <v>3.2781211513934516</v>
      </c>
    </row>
    <row r="107" spans="2:16" ht="15">
      <c r="B107" s="77">
        <f t="shared" si="17"/>
        <v>100</v>
      </c>
      <c r="O107" s="91">
        <f t="shared" si="16"/>
        <v>3.31767112784285</v>
      </c>
      <c r="P107" s="95">
        <f t="shared" si="14"/>
        <v>3.31767112784285</v>
      </c>
    </row>
    <row r="108" spans="2:16" ht="15">
      <c r="B108" s="77">
        <f t="shared" si="17"/>
        <v>101</v>
      </c>
      <c r="O108" s="91">
        <f t="shared" si="16"/>
        <v>3.357698268059208</v>
      </c>
      <c r="P108" s="95">
        <f t="shared" si="14"/>
        <v>3.357698268059208</v>
      </c>
    </row>
    <row r="109" spans="2:16" ht="15">
      <c r="B109" s="77">
        <f t="shared" si="17"/>
        <v>102</v>
      </c>
      <c r="O109" s="91">
        <f t="shared" si="16"/>
        <v>3.398208328942552</v>
      </c>
      <c r="P109" s="95">
        <f t="shared" si="14"/>
        <v>3.398208328942552</v>
      </c>
    </row>
    <row r="110" spans="2:16" ht="15">
      <c r="B110" s="77">
        <f t="shared" si="17"/>
        <v>103</v>
      </c>
      <c r="O110" s="91">
        <f t="shared" si="16"/>
        <v>3.439207136848934</v>
      </c>
      <c r="P110" s="95">
        <f t="shared" si="14"/>
        <v>3.439207136848934</v>
      </c>
    </row>
    <row r="111" spans="2:16" ht="15">
      <c r="B111" s="77">
        <f t="shared" si="17"/>
        <v>104</v>
      </c>
      <c r="O111" s="91">
        <f t="shared" si="16"/>
        <v>3.4807005884284035</v>
      </c>
      <c r="P111" s="95">
        <f t="shared" si="14"/>
        <v>3.4807005884284035</v>
      </c>
    </row>
    <row r="112" spans="2:16" ht="15">
      <c r="B112" s="77">
        <f t="shared" si="17"/>
        <v>105</v>
      </c>
      <c r="O112" s="91">
        <f t="shared" si="16"/>
        <v>3.522694651473094</v>
      </c>
      <c r="P112" s="95">
        <f t="shared" si="14"/>
        <v>3.522694651473094</v>
      </c>
    </row>
    <row r="113" spans="2:16" ht="15">
      <c r="B113" s="77">
        <f t="shared" si="17"/>
        <v>106</v>
      </c>
      <c r="O113" s="91">
        <f t="shared" si="16"/>
        <v>3.5651953657755415</v>
      </c>
      <c r="P113" s="95">
        <f t="shared" si="14"/>
        <v>3.5651953657755415</v>
      </c>
    </row>
    <row r="114" spans="2:16" ht="15">
      <c r="B114" s="77">
        <f t="shared" si="17"/>
        <v>107</v>
      </c>
      <c r="O114" s="91">
        <f t="shared" si="16"/>
        <v>3.6082088439973545</v>
      </c>
      <c r="P114" s="95">
        <f t="shared" si="14"/>
        <v>3.6082088439973545</v>
      </c>
    </row>
    <row r="115" spans="2:16" ht="15">
      <c r="B115" s="77">
        <f t="shared" si="17"/>
        <v>108</v>
      </c>
      <c r="O115" s="91">
        <f t="shared" si="16"/>
        <v>3.6517412725483696</v>
      </c>
      <c r="P115" s="95">
        <f t="shared" si="14"/>
        <v>3.6517412725483696</v>
      </c>
    </row>
    <row r="116" spans="2:16" ht="15">
      <c r="B116" s="77">
        <f t="shared" si="17"/>
        <v>109</v>
      </c>
      <c r="O116" s="91">
        <f t="shared" si="16"/>
        <v>3.6957989124764095</v>
      </c>
      <c r="P116" s="95">
        <f t="shared" si="14"/>
        <v>3.6957989124764095</v>
      </c>
    </row>
    <row r="117" spans="2:16" ht="15">
      <c r="B117" s="77">
        <f t="shared" si="17"/>
        <v>110</v>
      </c>
      <c r="O117" s="91">
        <f t="shared" si="16"/>
        <v>3.740388100367779</v>
      </c>
      <c r="P117" s="95">
        <f t="shared" si="14"/>
        <v>3.740388100367779</v>
      </c>
    </row>
    <row r="118" spans="2:16" ht="15">
      <c r="B118" s="77">
        <f t="shared" si="17"/>
        <v>111</v>
      </c>
      <c r="O118" s="91">
        <f t="shared" si="16"/>
        <v>3.7855152492586224</v>
      </c>
      <c r="P118" s="95">
        <f t="shared" si="14"/>
        <v>3.7855152492586224</v>
      </c>
    </row>
    <row r="119" spans="2:16" ht="15">
      <c r="B119" s="77">
        <f t="shared" si="17"/>
        <v>112</v>
      </c>
      <c r="O119" s="91">
        <f t="shared" si="16"/>
        <v>3.83118684955728</v>
      </c>
      <c r="P119" s="95">
        <f t="shared" si="14"/>
        <v>3.83118684955728</v>
      </c>
    </row>
    <row r="120" spans="2:16" ht="15">
      <c r="B120" s="77">
        <f t="shared" si="17"/>
        <v>113</v>
      </c>
      <c r="O120" s="91">
        <f t="shared" si="16"/>
        <v>3.8774094699777684</v>
      </c>
      <c r="P120" s="95">
        <f t="shared" si="14"/>
        <v>3.8774094699777684</v>
      </c>
    </row>
    <row r="121" spans="2:16" ht="15">
      <c r="B121" s="77">
        <f t="shared" si="17"/>
        <v>114</v>
      </c>
      <c r="O121" s="91">
        <f t="shared" si="16"/>
        <v>3.9241897584845273</v>
      </c>
      <c r="P121" s="95">
        <f t="shared" si="14"/>
        <v>3.9241897584845273</v>
      </c>
    </row>
    <row r="122" spans="2:16" ht="15">
      <c r="B122" s="77">
        <f t="shared" si="17"/>
        <v>115</v>
      </c>
      <c r="O122" s="91">
        <f t="shared" si="16"/>
        <v>3.9715344432485606</v>
      </c>
      <c r="P122" s="95">
        <f t="shared" si="14"/>
        <v>3.9715344432485606</v>
      </c>
    </row>
    <row r="123" spans="2:16" ht="15">
      <c r="B123" s="77">
        <f t="shared" si="17"/>
        <v>116</v>
      </c>
      <c r="O123" s="91">
        <f t="shared" si="16"/>
        <v>4.019450333615116</v>
      </c>
      <c r="P123" s="95">
        <f t="shared" si="14"/>
        <v>4.019450333615116</v>
      </c>
    </row>
    <row r="124" spans="2:16" ht="15">
      <c r="B124" s="77">
        <f t="shared" si="17"/>
        <v>117</v>
      </c>
      <c r="O124" s="91">
        <f t="shared" si="16"/>
        <v>4.067944321083038</v>
      </c>
      <c r="P124" s="95">
        <f t="shared" si="14"/>
        <v>4.067944321083038</v>
      </c>
    </row>
    <row r="125" spans="2:16" ht="15">
      <c r="B125" s="77">
        <f t="shared" si="17"/>
        <v>118</v>
      </c>
      <c r="O125" s="91">
        <f t="shared" si="16"/>
        <v>4.1170233802959375</v>
      </c>
      <c r="P125" s="95">
        <f t="shared" si="14"/>
        <v>4.1170233802959375</v>
      </c>
    </row>
    <row r="126" spans="2:16" ht="15">
      <c r="B126" s="77">
        <f t="shared" si="17"/>
        <v>119</v>
      </c>
      <c r="O126" s="91">
        <f t="shared" si="16"/>
        <v>4.166694570045319</v>
      </c>
      <c r="P126" s="95">
        <f t="shared" si="14"/>
        <v>4.166694570045319</v>
      </c>
    </row>
    <row r="127" spans="2:16" ht="15">
      <c r="B127" s="77">
        <f t="shared" si="17"/>
        <v>120</v>
      </c>
      <c r="O127" s="91">
        <f t="shared" si="16"/>
        <v>4.2169650342858125</v>
      </c>
      <c r="P127" s="95">
        <f t="shared" si="14"/>
        <v>4.2169650342858125</v>
      </c>
    </row>
    <row r="128" spans="2:16" ht="15">
      <c r="B128" s="77">
        <f t="shared" si="17"/>
        <v>121</v>
      </c>
      <c r="O128" s="91">
        <f t="shared" si="16"/>
        <v>4.267842003162648</v>
      </c>
      <c r="P128" s="95">
        <f t="shared" si="14"/>
        <v>4.267842003162648</v>
      </c>
    </row>
    <row r="129" spans="2:16" ht="15">
      <c r="B129" s="77">
        <f t="shared" si="17"/>
        <v>122</v>
      </c>
      <c r="O129" s="91">
        <f t="shared" si="16"/>
        <v>4.319332794051534</v>
      </c>
      <c r="P129" s="95">
        <f t="shared" si="14"/>
        <v>4.319332794051534</v>
      </c>
    </row>
    <row r="130" spans="2:16" ht="15">
      <c r="B130" s="77">
        <f t="shared" si="17"/>
        <v>123</v>
      </c>
      <c r="O130" s="91">
        <f t="shared" si="16"/>
        <v>4.371444812611079</v>
      </c>
      <c r="P130" s="95">
        <f t="shared" si="14"/>
        <v>4.371444812611079</v>
      </c>
    </row>
    <row r="131" spans="2:16" ht="15">
      <c r="B131" s="77">
        <f t="shared" si="17"/>
        <v>124</v>
      </c>
      <c r="O131" s="91">
        <f t="shared" si="16"/>
        <v>4.424185553847907</v>
      </c>
      <c r="P131" s="95">
        <f t="shared" si="14"/>
        <v>4.424185553847907</v>
      </c>
    </row>
    <row r="132" spans="2:16" ht="15">
      <c r="B132" s="77">
        <f t="shared" si="17"/>
        <v>125</v>
      </c>
      <c r="O132" s="91">
        <f t="shared" si="16"/>
        <v>4.4775626031946265</v>
      </c>
      <c r="P132" s="95">
        <f t="shared" si="14"/>
        <v>4.4775626031946265</v>
      </c>
    </row>
    <row r="133" spans="2:16" ht="15">
      <c r="B133" s="77">
        <f t="shared" si="17"/>
        <v>126</v>
      </c>
      <c r="O133" s="91">
        <f t="shared" si="16"/>
        <v>4.531583637600807</v>
      </c>
      <c r="P133" s="95">
        <f t="shared" si="14"/>
        <v>4.531583637600807</v>
      </c>
    </row>
    <row r="134" spans="2:16" ht="15">
      <c r="B134" s="77">
        <f t="shared" si="17"/>
        <v>127</v>
      </c>
      <c r="O134" s="91">
        <f t="shared" si="16"/>
        <v>4.586256426637115</v>
      </c>
      <c r="P134" s="95">
        <f t="shared" si="14"/>
        <v>4.586256426637115</v>
      </c>
    </row>
    <row r="135" spans="2:16" ht="15">
      <c r="B135" s="77">
        <f t="shared" si="17"/>
        <v>128</v>
      </c>
      <c r="O135" s="91">
        <f t="shared" si="16"/>
        <v>4.641588833612768</v>
      </c>
      <c r="P135" s="95">
        <f t="shared" si="14"/>
        <v>4.641588833612768</v>
      </c>
    </row>
    <row r="136" spans="2:16" ht="15">
      <c r="B136" s="77">
        <f t="shared" si="17"/>
        <v>129</v>
      </c>
      <c r="O136" s="91">
        <f t="shared" si="16"/>
        <v>4.697588816706481</v>
      </c>
      <c r="P136" s="95">
        <f aca="true" t="shared" si="18" ref="P136:P199">O136</f>
        <v>4.697588816706481</v>
      </c>
    </row>
    <row r="137" spans="2:16" ht="15">
      <c r="B137" s="77">
        <f t="shared" si="17"/>
        <v>130</v>
      </c>
      <c r="O137" s="91">
        <f aca="true" t="shared" si="19" ref="O137:O199">POWER(10,1/$O$4)*O136</f>
        <v>4.754264430111045</v>
      </c>
      <c r="P137" s="95">
        <f t="shared" si="18"/>
        <v>4.754264430111045</v>
      </c>
    </row>
    <row r="138" spans="2:16" ht="15">
      <c r="B138" s="77">
        <f aca="true" t="shared" si="20" ref="B138:B199">B137+1</f>
        <v>131</v>
      </c>
      <c r="O138" s="91">
        <f t="shared" si="19"/>
        <v>4.811623825191723</v>
      </c>
      <c r="P138" s="95">
        <f t="shared" si="18"/>
        <v>4.811623825191723</v>
      </c>
    </row>
    <row r="139" spans="2:16" ht="15">
      <c r="B139" s="77">
        <f t="shared" si="20"/>
        <v>132</v>
      </c>
      <c r="O139" s="91">
        <f t="shared" si="19"/>
        <v>4.86967525165862</v>
      </c>
      <c r="P139" s="95">
        <f t="shared" si="18"/>
        <v>4.86967525165862</v>
      </c>
    </row>
    <row r="140" spans="2:16" ht="15">
      <c r="B140" s="77">
        <f t="shared" si="20"/>
        <v>133</v>
      </c>
      <c r="O140" s="91">
        <f t="shared" si="19"/>
        <v>4.928427058753196</v>
      </c>
      <c r="P140" s="95">
        <f t="shared" si="18"/>
        <v>4.928427058753196</v>
      </c>
    </row>
    <row r="141" spans="2:16" ht="15">
      <c r="B141" s="77">
        <f t="shared" si="20"/>
        <v>134</v>
      </c>
      <c r="O141" s="91">
        <f t="shared" si="19"/>
        <v>4.987887696449095</v>
      </c>
      <c r="P141" s="95">
        <f t="shared" si="18"/>
        <v>4.987887696449095</v>
      </c>
    </row>
    <row r="142" spans="2:16" ht="15">
      <c r="B142" s="77">
        <f t="shared" si="20"/>
        <v>135</v>
      </c>
      <c r="O142" s="91">
        <f t="shared" si="19"/>
        <v>5.04806571666746</v>
      </c>
      <c r="P142" s="95">
        <f t="shared" si="18"/>
        <v>5.04806571666746</v>
      </c>
    </row>
    <row r="143" spans="2:16" ht="15">
      <c r="B143" s="77">
        <f t="shared" si="20"/>
        <v>136</v>
      </c>
      <c r="O143" s="91">
        <f t="shared" si="19"/>
        <v>5.1089697745069165</v>
      </c>
      <c r="P143" s="95">
        <f t="shared" si="18"/>
        <v>5.1089697745069165</v>
      </c>
    </row>
    <row r="144" spans="2:16" ht="15">
      <c r="B144" s="77">
        <f t="shared" si="20"/>
        <v>137</v>
      </c>
      <c r="O144" s="91">
        <f t="shared" si="19"/>
        <v>5.170608629488388</v>
      </c>
      <c r="P144" s="95">
        <f t="shared" si="18"/>
        <v>5.170608629488388</v>
      </c>
    </row>
    <row r="145" spans="2:16" ht="15">
      <c r="B145" s="77">
        <f t="shared" si="20"/>
        <v>138</v>
      </c>
      <c r="O145" s="91">
        <f t="shared" si="19"/>
        <v>5.232991146814935</v>
      </c>
      <c r="P145" s="95">
        <f t="shared" si="18"/>
        <v>5.232991146814935</v>
      </c>
    </row>
    <row r="146" spans="2:16" ht="15">
      <c r="B146" s="77">
        <f t="shared" si="20"/>
        <v>139</v>
      </c>
      <c r="O146" s="91">
        <f t="shared" si="19"/>
        <v>5.296126298646789</v>
      </c>
      <c r="P146" s="95">
        <f t="shared" si="18"/>
        <v>5.296126298646789</v>
      </c>
    </row>
    <row r="147" spans="2:16" ht="15">
      <c r="B147" s="77">
        <f t="shared" si="20"/>
        <v>140</v>
      </c>
      <c r="O147" s="91">
        <f t="shared" si="19"/>
        <v>5.360023165391779</v>
      </c>
      <c r="P147" s="95">
        <f t="shared" si="18"/>
        <v>5.360023165391779</v>
      </c>
    </row>
    <row r="148" spans="2:16" ht="15">
      <c r="B148" s="77">
        <f t="shared" si="20"/>
        <v>141</v>
      </c>
      <c r="O148" s="91">
        <f t="shared" si="19"/>
        <v>5.424690937011313</v>
      </c>
      <c r="P148" s="95">
        <f t="shared" si="18"/>
        <v>5.424690937011313</v>
      </c>
    </row>
    <row r="149" spans="2:16" ht="15">
      <c r="B149" s="77">
        <f t="shared" si="20"/>
        <v>142</v>
      </c>
      <c r="O149" s="91">
        <f t="shared" si="19"/>
        <v>5.490138914342127</v>
      </c>
      <c r="P149" s="95">
        <f t="shared" si="18"/>
        <v>5.490138914342127</v>
      </c>
    </row>
    <row r="150" spans="2:16" ht="15">
      <c r="B150" s="77">
        <f t="shared" si="20"/>
        <v>143</v>
      </c>
      <c r="O150" s="91">
        <f t="shared" si="19"/>
        <v>5.55637651043398</v>
      </c>
      <c r="P150" s="95">
        <f t="shared" si="18"/>
        <v>5.55637651043398</v>
      </c>
    </row>
    <row r="151" spans="2:16" ht="15">
      <c r="B151" s="77">
        <f t="shared" si="20"/>
        <v>144</v>
      </c>
      <c r="O151" s="91">
        <f t="shared" si="19"/>
        <v>5.623413251903477</v>
      </c>
      <c r="P151" s="95">
        <f t="shared" si="18"/>
        <v>5.623413251903477</v>
      </c>
    </row>
    <row r="152" spans="2:16" ht="15">
      <c r="B152" s="77">
        <f t="shared" si="20"/>
        <v>145</v>
      </c>
      <c r="O152" s="91">
        <f t="shared" si="19"/>
        <v>5.691258780304243</v>
      </c>
      <c r="P152" s="95">
        <f t="shared" si="18"/>
        <v>5.691258780304243</v>
      </c>
    </row>
    <row r="153" spans="2:16" ht="15">
      <c r="B153" s="77">
        <f t="shared" si="20"/>
        <v>146</v>
      </c>
      <c r="O153" s="91">
        <f t="shared" si="19"/>
        <v>5.759922853513613</v>
      </c>
      <c r="P153" s="95">
        <f t="shared" si="18"/>
        <v>5.759922853513613</v>
      </c>
    </row>
    <row r="154" spans="2:16" ht="15">
      <c r="B154" s="77">
        <f t="shared" si="20"/>
        <v>147</v>
      </c>
      <c r="O154" s="91">
        <f t="shared" si="19"/>
        <v>5.8294153471360595</v>
      </c>
      <c r="P154" s="95">
        <f t="shared" si="18"/>
        <v>5.8294153471360595</v>
      </c>
    </row>
    <row r="155" spans="2:16" ht="15">
      <c r="B155" s="77">
        <f t="shared" si="20"/>
        <v>148</v>
      </c>
      <c r="O155" s="91">
        <f t="shared" si="19"/>
        <v>5.8997462559235485</v>
      </c>
      <c r="P155" s="95">
        <f t="shared" si="18"/>
        <v>5.8997462559235485</v>
      </c>
    </row>
    <row r="156" spans="2:16" ht="15">
      <c r="B156" s="77">
        <f t="shared" si="20"/>
        <v>149</v>
      </c>
      <c r="O156" s="91">
        <f t="shared" si="19"/>
        <v>5.9709256952130385</v>
      </c>
      <c r="P156" s="95">
        <f t="shared" si="18"/>
        <v>5.9709256952130385</v>
      </c>
    </row>
    <row r="157" spans="2:16" ht="15">
      <c r="B157" s="77">
        <f t="shared" si="20"/>
        <v>150</v>
      </c>
      <c r="O157" s="91">
        <f t="shared" si="19"/>
        <v>6.042963902381313</v>
      </c>
      <c r="P157" s="95">
        <f t="shared" si="18"/>
        <v>6.042963902381313</v>
      </c>
    </row>
    <row r="158" spans="2:16" ht="15">
      <c r="B158" s="77">
        <f t="shared" si="20"/>
        <v>151</v>
      </c>
      <c r="O158" s="91">
        <f t="shared" si="19"/>
        <v>6.115871238317373</v>
      </c>
      <c r="P158" s="95">
        <f t="shared" si="18"/>
        <v>6.115871238317373</v>
      </c>
    </row>
    <row r="159" spans="2:16" ht="15">
      <c r="B159" s="77">
        <f t="shared" si="20"/>
        <v>152</v>
      </c>
      <c r="O159" s="91">
        <f t="shared" si="19"/>
        <v>6.18965818891259</v>
      </c>
      <c r="P159" s="95">
        <f t="shared" si="18"/>
        <v>6.18965818891259</v>
      </c>
    </row>
    <row r="160" spans="2:16" ht="15">
      <c r="B160" s="77">
        <f t="shared" si="20"/>
        <v>153</v>
      </c>
      <c r="O160" s="91">
        <f t="shared" si="19"/>
        <v>6.26433536656884</v>
      </c>
      <c r="P160" s="95">
        <f t="shared" si="18"/>
        <v>6.26433536656884</v>
      </c>
    </row>
    <row r="161" spans="2:16" ht="15">
      <c r="B161" s="77">
        <f t="shared" si="20"/>
        <v>154</v>
      </c>
      <c r="O161" s="91">
        <f t="shared" si="19"/>
        <v>6.339913511724829</v>
      </c>
      <c r="P161" s="95">
        <f t="shared" si="18"/>
        <v>6.339913511724829</v>
      </c>
    </row>
    <row r="162" spans="2:16" ht="15">
      <c r="B162" s="77">
        <f t="shared" si="20"/>
        <v>155</v>
      </c>
      <c r="O162" s="91">
        <f t="shared" si="19"/>
        <v>6.416403494400837</v>
      </c>
      <c r="P162" s="95">
        <f t="shared" si="18"/>
        <v>6.416403494400837</v>
      </c>
    </row>
    <row r="163" spans="2:16" ht="15">
      <c r="B163" s="77">
        <f t="shared" si="20"/>
        <v>156</v>
      </c>
      <c r="O163" s="91">
        <f t="shared" si="19"/>
        <v>6.493816315762097</v>
      </c>
      <c r="P163" s="95">
        <f t="shared" si="18"/>
        <v>6.493816315762097</v>
      </c>
    </row>
    <row r="164" spans="2:16" ht="15">
      <c r="B164" s="77">
        <f t="shared" si="20"/>
        <v>157</v>
      </c>
      <c r="O164" s="91">
        <f t="shared" si="19"/>
        <v>6.572163109701039</v>
      </c>
      <c r="P164" s="95">
        <f t="shared" si="18"/>
        <v>6.572163109701039</v>
      </c>
    </row>
    <row r="165" spans="2:16" ht="15">
      <c r="B165" s="77">
        <f t="shared" si="20"/>
        <v>158</v>
      </c>
      <c r="O165" s="91">
        <f t="shared" si="19"/>
        <v>6.651455144438618</v>
      </c>
      <c r="P165" s="95">
        <f t="shared" si="18"/>
        <v>6.651455144438618</v>
      </c>
    </row>
    <row r="166" spans="2:16" ht="15">
      <c r="B166" s="77">
        <f t="shared" si="20"/>
        <v>159</v>
      </c>
      <c r="O166" s="91">
        <f t="shared" si="19"/>
        <v>6.731703824144965</v>
      </c>
      <c r="P166" s="95">
        <f t="shared" si="18"/>
        <v>6.731703824144965</v>
      </c>
    </row>
    <row r="167" spans="2:16" ht="15">
      <c r="B167" s="77">
        <f t="shared" si="20"/>
        <v>160</v>
      </c>
      <c r="O167" s="91">
        <f t="shared" si="19"/>
        <v>6.812920690579595</v>
      </c>
      <c r="P167" s="95">
        <f t="shared" si="18"/>
        <v>6.812920690579595</v>
      </c>
    </row>
    <row r="168" spans="2:16" ht="15">
      <c r="B168" s="77">
        <f t="shared" si="20"/>
        <v>161</v>
      </c>
      <c r="O168" s="91">
        <f t="shared" si="19"/>
        <v>6.895117424751395</v>
      </c>
      <c r="P168" s="95">
        <f t="shared" si="18"/>
        <v>6.895117424751395</v>
      </c>
    </row>
    <row r="169" spans="2:16" ht="15">
      <c r="B169" s="77">
        <f t="shared" si="20"/>
        <v>162</v>
      </c>
      <c r="O169" s="91">
        <f t="shared" si="19"/>
        <v>6.978305848598645</v>
      </c>
      <c r="P169" s="95">
        <f t="shared" si="18"/>
        <v>6.978305848598645</v>
      </c>
    </row>
    <row r="170" spans="2:16" ht="15">
      <c r="B170" s="77">
        <f t="shared" si="20"/>
        <v>163</v>
      </c>
      <c r="O170" s="91">
        <f t="shared" si="19"/>
        <v>7.06249792668931</v>
      </c>
      <c r="P170" s="95">
        <f t="shared" si="18"/>
        <v>7.06249792668931</v>
      </c>
    </row>
    <row r="171" spans="2:16" ht="15">
      <c r="B171" s="77">
        <f t="shared" si="20"/>
        <v>164</v>
      </c>
      <c r="O171" s="91">
        <f t="shared" si="19"/>
        <v>7.147705767941837</v>
      </c>
      <c r="P171" s="95">
        <f t="shared" si="18"/>
        <v>7.147705767941837</v>
      </c>
    </row>
    <row r="172" spans="2:16" ht="15">
      <c r="B172" s="77">
        <f t="shared" si="20"/>
        <v>165</v>
      </c>
      <c r="O172" s="91">
        <f t="shared" si="19"/>
        <v>7.233941627366729</v>
      </c>
      <c r="P172" s="95">
        <f t="shared" si="18"/>
        <v>7.233941627366729</v>
      </c>
    </row>
    <row r="173" spans="2:16" ht="15">
      <c r="B173" s="77">
        <f t="shared" si="20"/>
        <v>166</v>
      </c>
      <c r="O173" s="91">
        <f t="shared" si="19"/>
        <v>7.3212179078291095</v>
      </c>
      <c r="P173" s="95">
        <f t="shared" si="18"/>
        <v>7.3212179078291095</v>
      </c>
    </row>
    <row r="174" spans="2:16" ht="15">
      <c r="B174" s="77">
        <f t="shared" si="20"/>
        <v>167</v>
      </c>
      <c r="O174" s="91">
        <f t="shared" si="19"/>
        <v>7.409547161832572</v>
      </c>
      <c r="P174" s="95">
        <f t="shared" si="18"/>
        <v>7.409547161832572</v>
      </c>
    </row>
    <row r="175" spans="2:16" ht="15">
      <c r="B175" s="77">
        <f t="shared" si="20"/>
        <v>168</v>
      </c>
      <c r="O175" s="91">
        <f t="shared" si="19"/>
        <v>7.498942093324539</v>
      </c>
      <c r="P175" s="95">
        <f t="shared" si="18"/>
        <v>7.498942093324539</v>
      </c>
    </row>
    <row r="176" spans="2:16" ht="15">
      <c r="B176" s="77">
        <f t="shared" si="20"/>
        <v>169</v>
      </c>
      <c r="O176" s="91">
        <f t="shared" si="19"/>
        <v>7.589415559523406</v>
      </c>
      <c r="P176" s="95">
        <f t="shared" si="18"/>
        <v>7.589415559523406</v>
      </c>
    </row>
    <row r="177" spans="2:16" ht="15">
      <c r="B177" s="77">
        <f t="shared" si="20"/>
        <v>170</v>
      </c>
      <c r="O177" s="91">
        <f t="shared" si="19"/>
        <v>7.680980572767733</v>
      </c>
      <c r="P177" s="95">
        <f t="shared" si="18"/>
        <v>7.680980572767733</v>
      </c>
    </row>
    <row r="178" spans="2:16" ht="15">
      <c r="B178" s="77">
        <f t="shared" si="20"/>
        <v>171</v>
      </c>
      <c r="O178" s="91">
        <f t="shared" si="19"/>
        <v>7.773650302387738</v>
      </c>
      <c r="P178" s="95">
        <f t="shared" si="18"/>
        <v>7.773650302387738</v>
      </c>
    </row>
    <row r="179" spans="2:16" ht="15">
      <c r="B179" s="77">
        <f t="shared" si="20"/>
        <v>172</v>
      </c>
      <c r="O179" s="91">
        <f t="shared" si="19"/>
        <v>7.867438076599379</v>
      </c>
      <c r="P179" s="95">
        <f t="shared" si="18"/>
        <v>7.867438076599379</v>
      </c>
    </row>
    <row r="180" spans="2:16" ht="15">
      <c r="B180" s="77">
        <f t="shared" si="20"/>
        <v>173</v>
      </c>
      <c r="O180" s="91">
        <f t="shared" si="19"/>
        <v>7.962357384421282</v>
      </c>
      <c r="P180" s="95">
        <f t="shared" si="18"/>
        <v>7.962357384421282</v>
      </c>
    </row>
    <row r="181" spans="2:16" ht="15">
      <c r="B181" s="77">
        <f t="shared" si="20"/>
        <v>174</v>
      </c>
      <c r="O181" s="91">
        <f t="shared" si="19"/>
        <v>8.058421877614798</v>
      </c>
      <c r="P181" s="95">
        <f t="shared" si="18"/>
        <v>8.058421877614798</v>
      </c>
    </row>
    <row r="182" spans="2:16" ht="15">
      <c r="B182" s="77">
        <f t="shared" si="20"/>
        <v>175</v>
      </c>
      <c r="O182" s="91">
        <f t="shared" si="19"/>
        <v>8.155645372647465</v>
      </c>
      <c r="P182" s="95">
        <f t="shared" si="18"/>
        <v>8.155645372647465</v>
      </c>
    </row>
    <row r="183" spans="2:16" ht="15">
      <c r="B183" s="77">
        <f t="shared" si="20"/>
        <v>176</v>
      </c>
      <c r="O183" s="91">
        <f t="shared" si="19"/>
        <v>8.254041852680164</v>
      </c>
      <c r="P183" s="95">
        <f t="shared" si="18"/>
        <v>8.254041852680164</v>
      </c>
    </row>
    <row r="184" spans="2:16" ht="15">
      <c r="B184" s="77">
        <f t="shared" si="20"/>
        <v>177</v>
      </c>
      <c r="O184" s="91">
        <f t="shared" si="19"/>
        <v>8.35362546957824</v>
      </c>
      <c r="P184" s="95">
        <f t="shared" si="18"/>
        <v>8.35362546957824</v>
      </c>
    </row>
    <row r="185" spans="2:16" ht="15">
      <c r="B185" s="77">
        <f t="shared" si="20"/>
        <v>178</v>
      </c>
      <c r="O185" s="91">
        <f t="shared" si="19"/>
        <v>8.454410545946901</v>
      </c>
      <c r="P185" s="95">
        <f t="shared" si="18"/>
        <v>8.454410545946901</v>
      </c>
    </row>
    <row r="186" spans="2:16" ht="15">
      <c r="B186" s="77">
        <f t="shared" si="20"/>
        <v>179</v>
      </c>
      <c r="O186" s="91">
        <f t="shared" si="19"/>
        <v>8.55641157719116</v>
      </c>
      <c r="P186" s="95">
        <f t="shared" si="18"/>
        <v>8.55641157719116</v>
      </c>
    </row>
    <row r="187" spans="2:16" ht="15">
      <c r="B187" s="77">
        <f t="shared" si="20"/>
        <v>180</v>
      </c>
      <c r="O187" s="91">
        <f t="shared" si="19"/>
        <v>8.659643233600631</v>
      </c>
      <c r="P187" s="95">
        <f t="shared" si="18"/>
        <v>8.659643233600631</v>
      </c>
    </row>
    <row r="188" spans="2:16" ht="15">
      <c r="B188" s="77">
        <f t="shared" si="20"/>
        <v>181</v>
      </c>
      <c r="O188" s="91">
        <f t="shared" si="19"/>
        <v>8.764120362459494</v>
      </c>
      <c r="P188" s="95">
        <f t="shared" si="18"/>
        <v>8.764120362459494</v>
      </c>
    </row>
    <row r="189" spans="2:16" ht="15">
      <c r="B189" s="77">
        <f t="shared" si="20"/>
        <v>182</v>
      </c>
      <c r="O189" s="91">
        <f t="shared" si="19"/>
        <v>8.869857990181893</v>
      </c>
      <c r="P189" s="95">
        <f t="shared" si="18"/>
        <v>8.869857990181893</v>
      </c>
    </row>
    <row r="190" spans="2:16" ht="15">
      <c r="B190" s="77">
        <f t="shared" si="20"/>
        <v>183</v>
      </c>
      <c r="O190" s="91">
        <f t="shared" si="19"/>
        <v>8.976871324473118</v>
      </c>
      <c r="P190" s="95">
        <f t="shared" si="18"/>
        <v>8.976871324473118</v>
      </c>
    </row>
    <row r="191" spans="2:16" ht="15">
      <c r="B191" s="77">
        <f t="shared" si="20"/>
        <v>184</v>
      </c>
      <c r="O191" s="91">
        <f t="shared" si="19"/>
        <v>9.085175756516843</v>
      </c>
      <c r="P191" s="95">
        <f t="shared" si="18"/>
        <v>9.085175756516843</v>
      </c>
    </row>
    <row r="192" spans="2:16" ht="15">
      <c r="B192" s="77">
        <f t="shared" si="20"/>
        <v>185</v>
      </c>
      <c r="O192" s="91">
        <f t="shared" si="19"/>
        <v>9.194786863188769</v>
      </c>
      <c r="P192" s="95">
        <f t="shared" si="18"/>
        <v>9.194786863188769</v>
      </c>
    </row>
    <row r="193" spans="2:16" ht="15">
      <c r="B193" s="77">
        <f t="shared" si="20"/>
        <v>186</v>
      </c>
      <c r="O193" s="91">
        <f t="shared" si="19"/>
        <v>9.305720409296963</v>
      </c>
      <c r="P193" s="95">
        <f t="shared" si="18"/>
        <v>9.305720409296963</v>
      </c>
    </row>
    <row r="194" spans="2:16" ht="15">
      <c r="B194" s="77">
        <f t="shared" si="20"/>
        <v>187</v>
      </c>
      <c r="O194" s="91">
        <f t="shared" si="19"/>
        <v>9.417992349849232</v>
      </c>
      <c r="P194" s="95">
        <f t="shared" si="18"/>
        <v>9.417992349849232</v>
      </c>
    </row>
    <row r="195" spans="2:16" ht="15">
      <c r="B195" s="77">
        <f t="shared" si="20"/>
        <v>188</v>
      </c>
      <c r="O195" s="91">
        <f t="shared" si="19"/>
        <v>9.531618832347847</v>
      </c>
      <c r="P195" s="95">
        <f t="shared" si="18"/>
        <v>9.531618832347847</v>
      </c>
    </row>
    <row r="196" spans="2:16" ht="15">
      <c r="B196" s="77">
        <f t="shared" si="20"/>
        <v>189</v>
      </c>
      <c r="O196" s="91">
        <f t="shared" si="19"/>
        <v>9.646616199111964</v>
      </c>
      <c r="P196" s="95">
        <f t="shared" si="18"/>
        <v>9.646616199111964</v>
      </c>
    </row>
    <row r="197" spans="2:16" ht="15">
      <c r="B197" s="77">
        <f t="shared" si="20"/>
        <v>190</v>
      </c>
      <c r="O197" s="91">
        <f t="shared" si="19"/>
        <v>9.763000989628045</v>
      </c>
      <c r="P197" s="95">
        <f t="shared" si="18"/>
        <v>9.763000989628045</v>
      </c>
    </row>
    <row r="198" spans="2:16" ht="15">
      <c r="B198" s="77">
        <f t="shared" si="20"/>
        <v>191</v>
      </c>
      <c r="O198" s="91">
        <f t="shared" si="19"/>
        <v>9.88078994292866</v>
      </c>
      <c r="P198" s="95">
        <f t="shared" si="18"/>
        <v>9.88078994292866</v>
      </c>
    </row>
    <row r="199" spans="2:16" ht="15">
      <c r="B199" s="77">
        <f t="shared" si="20"/>
        <v>192</v>
      </c>
      <c r="O199" s="90">
        <f t="shared" si="19"/>
        <v>9.99999999999997</v>
      </c>
      <c r="P199" s="95">
        <f t="shared" si="18"/>
        <v>9.99999999999997</v>
      </c>
    </row>
  </sheetData>
  <sheetProtection/>
  <mergeCells count="14">
    <mergeCell ref="O4:P4"/>
    <mergeCell ref="O5:P5"/>
    <mergeCell ref="I4:J4"/>
    <mergeCell ref="I5:J5"/>
    <mergeCell ref="K4:L4"/>
    <mergeCell ref="K5:L5"/>
    <mergeCell ref="M4:N4"/>
    <mergeCell ref="M5:N5"/>
    <mergeCell ref="C4:D4"/>
    <mergeCell ref="C5:D5"/>
    <mergeCell ref="E4:F4"/>
    <mergeCell ref="E5:F5"/>
    <mergeCell ref="G4:H4"/>
    <mergeCell ref="G5:H5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39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3.57421875" style="0" customWidth="1"/>
    <col min="2" max="2" width="14.57421875" style="2" customWidth="1"/>
    <col min="6" max="6" width="12.421875" style="0" customWidth="1"/>
    <col min="9" max="9" width="13.00390625" style="0" customWidth="1"/>
    <col min="15" max="15" width="12.421875" style="0" customWidth="1"/>
    <col min="26" max="26" width="13.57421875" style="0" customWidth="1"/>
    <col min="50" max="50" width="12.7109375" style="0" customWidth="1"/>
    <col min="51" max="51" width="12.57421875" style="0" customWidth="1"/>
  </cols>
  <sheetData>
    <row r="2" ht="18.75">
      <c r="B2" s="11" t="s">
        <v>5</v>
      </c>
    </row>
    <row r="4" spans="2:51" s="2" customFormat="1" ht="15">
      <c r="B4" s="1" t="s">
        <v>2</v>
      </c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  <c r="AR4" s="1">
        <v>41</v>
      </c>
      <c r="AS4" s="1">
        <v>42</v>
      </c>
      <c r="AT4" s="1">
        <v>43</v>
      </c>
      <c r="AU4" s="1">
        <v>44</v>
      </c>
      <c r="AV4" s="1">
        <v>45</v>
      </c>
      <c r="AW4" s="1">
        <v>46</v>
      </c>
      <c r="AX4" s="1">
        <v>47</v>
      </c>
      <c r="AY4" s="1">
        <v>48</v>
      </c>
    </row>
    <row r="6" spans="2:9" ht="15">
      <c r="B6" s="1" t="s">
        <v>13</v>
      </c>
      <c r="C6" s="3">
        <f>'E-Reihen'!D7</f>
        <v>1</v>
      </c>
      <c r="D6" s="3">
        <f>'E-Reihen'!D8</f>
        <v>2.154434690031884</v>
      </c>
      <c r="E6" s="3">
        <f>'E-Reihen'!D9</f>
        <v>4.641588833612779</v>
      </c>
      <c r="F6" s="3">
        <f>'E-Reihen'!D10</f>
        <v>10.000000000000002</v>
      </c>
      <c r="G6" s="7"/>
      <c r="H6" s="7"/>
      <c r="I6" s="7"/>
    </row>
    <row r="7" spans="2:9" ht="15">
      <c r="B7" s="6" t="s">
        <v>7</v>
      </c>
      <c r="G7" s="8"/>
      <c r="H7" s="8"/>
      <c r="I7" s="8"/>
    </row>
    <row r="8" spans="2:9" ht="15">
      <c r="B8" s="1" t="s">
        <v>6</v>
      </c>
      <c r="C8" s="4">
        <f>C6*0.1</f>
        <v>0.1</v>
      </c>
      <c r="D8" s="4">
        <f>D6*0.1</f>
        <v>0.2154434690031884</v>
      </c>
      <c r="E8" s="4">
        <f>E6*0.1</f>
        <v>0.464158883361278</v>
      </c>
      <c r="F8" s="4">
        <f>F6*0.1</f>
        <v>1.0000000000000002</v>
      </c>
      <c r="G8" s="9"/>
      <c r="H8" s="9"/>
      <c r="I8" s="9"/>
    </row>
    <row r="9" spans="2:9" ht="15">
      <c r="B9" s="1" t="s">
        <v>8</v>
      </c>
      <c r="C9" s="5">
        <f>C6</f>
        <v>1</v>
      </c>
      <c r="D9" s="5">
        <f>D6</f>
        <v>2.154434690031884</v>
      </c>
      <c r="E9" s="5">
        <f>E6</f>
        <v>4.641588833612779</v>
      </c>
      <c r="F9" s="5">
        <f>F6</f>
        <v>10.000000000000002</v>
      </c>
      <c r="G9" s="10"/>
      <c r="H9" s="10"/>
      <c r="I9" s="10"/>
    </row>
    <row r="10" spans="2:9" ht="15">
      <c r="B10" s="1" t="s">
        <v>9</v>
      </c>
      <c r="C10" s="5">
        <f>C6*10</f>
        <v>10</v>
      </c>
      <c r="D10" s="5">
        <f>D6*10</f>
        <v>21.54434690031884</v>
      </c>
      <c r="E10" s="5">
        <f>E6*10</f>
        <v>46.41588833612779</v>
      </c>
      <c r="F10" s="5">
        <f>F6*10</f>
        <v>100.00000000000001</v>
      </c>
      <c r="G10" s="10"/>
      <c r="H10" s="10"/>
      <c r="I10" s="10"/>
    </row>
    <row r="11" spans="2:9" ht="15">
      <c r="B11" s="1" t="s">
        <v>10</v>
      </c>
      <c r="C11" s="5">
        <f>C6*100</f>
        <v>100</v>
      </c>
      <c r="D11" s="5">
        <f>D6*100</f>
        <v>215.44346900318837</v>
      </c>
      <c r="E11" s="5">
        <f>E6*100</f>
        <v>464.15888336127796</v>
      </c>
      <c r="F11" s="5">
        <f>F6*100</f>
        <v>1000.0000000000002</v>
      </c>
      <c r="G11" s="10"/>
      <c r="H11" s="10"/>
      <c r="I11" s="10"/>
    </row>
    <row r="13" spans="2:15" ht="15">
      <c r="B13" s="1" t="s">
        <v>12</v>
      </c>
      <c r="C13" s="3">
        <f>'E-Reihen'!F7</f>
        <v>1</v>
      </c>
      <c r="D13" s="3">
        <f>'E-Reihen'!F8</f>
        <v>1.4677992676220697</v>
      </c>
      <c r="E13" s="3">
        <f>'E-Reihen'!F9</f>
        <v>2.1544346900318843</v>
      </c>
      <c r="F13" s="3">
        <f>'E-Reihen'!F10</f>
        <v>3.1622776601683804</v>
      </c>
      <c r="G13" s="3">
        <f>'E-Reihen'!F11</f>
        <v>4.641588833612781</v>
      </c>
      <c r="H13" s="3">
        <f>'E-Reihen'!F12</f>
        <v>6.812920690579617</v>
      </c>
      <c r="I13" s="3">
        <f>'E-Reihen'!F13</f>
        <v>10.000000000000007</v>
      </c>
      <c r="J13" s="7"/>
      <c r="K13" s="7"/>
      <c r="L13" s="7"/>
      <c r="M13" s="7"/>
      <c r="N13" s="7"/>
      <c r="O13" s="7"/>
    </row>
    <row r="14" spans="2:15" ht="15">
      <c r="B14" s="6" t="s">
        <v>7</v>
      </c>
      <c r="J14" s="8"/>
      <c r="K14" s="8"/>
      <c r="L14" s="8"/>
      <c r="M14" s="8"/>
      <c r="N14" s="8"/>
      <c r="O14" s="8"/>
    </row>
    <row r="15" spans="2:15" ht="15">
      <c r="B15" s="1" t="s">
        <v>6</v>
      </c>
      <c r="C15" s="4">
        <f>C13*0.1</f>
        <v>0.1</v>
      </c>
      <c r="D15" s="4">
        <f aca="true" t="shared" si="0" ref="D15:I15">D13*0.1</f>
        <v>0.14677992676220697</v>
      </c>
      <c r="E15" s="4">
        <f t="shared" si="0"/>
        <v>0.21544346900318845</v>
      </c>
      <c r="F15" s="4">
        <f t="shared" si="0"/>
        <v>0.31622776601683805</v>
      </c>
      <c r="G15" s="4">
        <f t="shared" si="0"/>
        <v>0.46415888336127814</v>
      </c>
      <c r="H15" s="4">
        <f t="shared" si="0"/>
        <v>0.6812920690579617</v>
      </c>
      <c r="I15" s="4">
        <f t="shared" si="0"/>
        <v>1.0000000000000007</v>
      </c>
      <c r="J15" s="9"/>
      <c r="K15" s="9"/>
      <c r="L15" s="9"/>
      <c r="M15" s="9"/>
      <c r="N15" s="9"/>
      <c r="O15" s="9"/>
    </row>
    <row r="16" spans="2:15" ht="15">
      <c r="B16" s="1" t="s">
        <v>8</v>
      </c>
      <c r="C16" s="5">
        <f>C13</f>
        <v>1</v>
      </c>
      <c r="D16" s="5">
        <f aca="true" t="shared" si="1" ref="D16:I16">D13</f>
        <v>1.4677992676220697</v>
      </c>
      <c r="E16" s="5">
        <f t="shared" si="1"/>
        <v>2.1544346900318843</v>
      </c>
      <c r="F16" s="5">
        <f t="shared" si="1"/>
        <v>3.1622776601683804</v>
      </c>
      <c r="G16" s="5">
        <f t="shared" si="1"/>
        <v>4.641588833612781</v>
      </c>
      <c r="H16" s="5">
        <f t="shared" si="1"/>
        <v>6.812920690579617</v>
      </c>
      <c r="I16" s="5">
        <f t="shared" si="1"/>
        <v>10.000000000000007</v>
      </c>
      <c r="J16" s="10"/>
      <c r="K16" s="10"/>
      <c r="L16" s="10"/>
      <c r="M16" s="10"/>
      <c r="N16" s="10"/>
      <c r="O16" s="10"/>
    </row>
    <row r="17" spans="2:15" ht="15">
      <c r="B17" s="1" t="s">
        <v>9</v>
      </c>
      <c r="C17" s="5">
        <f>C13*10</f>
        <v>10</v>
      </c>
      <c r="D17" s="5">
        <f aca="true" t="shared" si="2" ref="D17:I17">D13*10</f>
        <v>14.677992676220697</v>
      </c>
      <c r="E17" s="5">
        <f t="shared" si="2"/>
        <v>21.544346900318843</v>
      </c>
      <c r="F17" s="5">
        <f t="shared" si="2"/>
        <v>31.622776601683803</v>
      </c>
      <c r="G17" s="5">
        <f t="shared" si="2"/>
        <v>46.41588833612781</v>
      </c>
      <c r="H17" s="5">
        <f t="shared" si="2"/>
        <v>68.12920690579617</v>
      </c>
      <c r="I17" s="5">
        <f t="shared" si="2"/>
        <v>100.00000000000007</v>
      </c>
      <c r="J17" s="10"/>
      <c r="K17" s="10"/>
      <c r="L17" s="10"/>
      <c r="M17" s="10"/>
      <c r="N17" s="10"/>
      <c r="O17" s="10"/>
    </row>
    <row r="18" spans="2:15" ht="15">
      <c r="B18" s="1" t="s">
        <v>10</v>
      </c>
      <c r="C18" s="5">
        <f>C13*100</f>
        <v>100</v>
      </c>
      <c r="D18" s="5">
        <f aca="true" t="shared" si="3" ref="D18:I18">D13*100</f>
        <v>146.77992676220697</v>
      </c>
      <c r="E18" s="5">
        <f t="shared" si="3"/>
        <v>215.44346900318843</v>
      </c>
      <c r="F18" s="5">
        <f t="shared" si="3"/>
        <v>316.227766016838</v>
      </c>
      <c r="G18" s="5">
        <f t="shared" si="3"/>
        <v>464.15888336127813</v>
      </c>
      <c r="H18" s="5">
        <f t="shared" si="3"/>
        <v>681.2920690579617</v>
      </c>
      <c r="I18" s="5">
        <f t="shared" si="3"/>
        <v>1000.0000000000007</v>
      </c>
      <c r="J18" s="10"/>
      <c r="K18" s="10"/>
      <c r="L18" s="10"/>
      <c r="M18" s="10"/>
      <c r="N18" s="10"/>
      <c r="O18" s="10"/>
    </row>
    <row r="20" spans="2:15" ht="15">
      <c r="B20" s="1" t="s">
        <v>11</v>
      </c>
      <c r="C20" s="3">
        <f>'E-Reihen'!H7</f>
        <v>1</v>
      </c>
      <c r="D20" s="3">
        <f>'E-Reihen'!H8</f>
        <v>1.2115276586285886</v>
      </c>
      <c r="E20" s="3">
        <f>'E-Reihen'!H9</f>
        <v>1.46779926762207</v>
      </c>
      <c r="F20" s="3">
        <f>'E-Reihen'!H10</f>
        <v>1.7782794100389234</v>
      </c>
      <c r="G20" s="3">
        <f>'E-Reihen'!H11</f>
        <v>2.1544346900318847</v>
      </c>
      <c r="H20" s="3">
        <f>'E-Reihen'!H12</f>
        <v>2.610157215682538</v>
      </c>
      <c r="I20" s="3">
        <f>'E-Reihen'!H13</f>
        <v>3.1622776601683813</v>
      </c>
      <c r="J20" s="3">
        <f>'E-Reihen'!H14</f>
        <v>3.8311868495572905</v>
      </c>
      <c r="K20" s="3">
        <f>'E-Reihen'!H15</f>
        <v>4.641588833612783</v>
      </c>
      <c r="L20" s="3">
        <f>'E-Reihen'!H16</f>
        <v>5.6234132519034965</v>
      </c>
      <c r="M20" s="3">
        <f>'E-Reihen'!H17</f>
        <v>6.81292069057962</v>
      </c>
      <c r="N20" s="3">
        <f>'E-Reihen'!H18</f>
        <v>8.254041852680194</v>
      </c>
      <c r="O20" s="3">
        <f>'E-Reihen'!H19</f>
        <v>10.000000000000012</v>
      </c>
    </row>
    <row r="21" ht="15">
      <c r="B21" s="6" t="s">
        <v>7</v>
      </c>
    </row>
    <row r="22" spans="2:15" ht="15">
      <c r="B22" s="1" t="s">
        <v>6</v>
      </c>
      <c r="C22" s="4">
        <f>C20*0.1</f>
        <v>0.1</v>
      </c>
      <c r="D22" s="4">
        <f aca="true" t="shared" si="4" ref="D22:O22">D20*0.1</f>
        <v>0.12115276586285886</v>
      </c>
      <c r="E22" s="4">
        <f t="shared" si="4"/>
        <v>0.146779926762207</v>
      </c>
      <c r="F22" s="4">
        <f t="shared" si="4"/>
        <v>0.17782794100389235</v>
      </c>
      <c r="G22" s="4">
        <f t="shared" si="4"/>
        <v>0.21544346900318848</v>
      </c>
      <c r="H22" s="4">
        <f t="shared" si="4"/>
        <v>0.2610157215682538</v>
      </c>
      <c r="I22" s="4">
        <f t="shared" si="4"/>
        <v>0.31622776601683816</v>
      </c>
      <c r="J22" s="4">
        <f t="shared" si="4"/>
        <v>0.3831186849557291</v>
      </c>
      <c r="K22" s="4">
        <f t="shared" si="4"/>
        <v>0.4641588833612783</v>
      </c>
      <c r="L22" s="4">
        <f t="shared" si="4"/>
        <v>0.5623413251903496</v>
      </c>
      <c r="M22" s="4">
        <f t="shared" si="4"/>
        <v>0.681292069057962</v>
      </c>
      <c r="N22" s="4">
        <f t="shared" si="4"/>
        <v>0.8254041852680194</v>
      </c>
      <c r="O22" s="4">
        <f t="shared" si="4"/>
        <v>1.0000000000000013</v>
      </c>
    </row>
    <row r="23" spans="2:15" ht="15">
      <c r="B23" s="1" t="s">
        <v>8</v>
      </c>
      <c r="C23" s="5">
        <f>C20</f>
        <v>1</v>
      </c>
      <c r="D23" s="5">
        <f aca="true" t="shared" si="5" ref="D23:O23">D20</f>
        <v>1.2115276586285886</v>
      </c>
      <c r="E23" s="5">
        <f t="shared" si="5"/>
        <v>1.46779926762207</v>
      </c>
      <c r="F23" s="5">
        <f t="shared" si="5"/>
        <v>1.7782794100389234</v>
      </c>
      <c r="G23" s="5">
        <f t="shared" si="5"/>
        <v>2.1544346900318847</v>
      </c>
      <c r="H23" s="5">
        <f t="shared" si="5"/>
        <v>2.610157215682538</v>
      </c>
      <c r="I23" s="5">
        <f t="shared" si="5"/>
        <v>3.1622776601683813</v>
      </c>
      <c r="J23" s="5">
        <f t="shared" si="5"/>
        <v>3.8311868495572905</v>
      </c>
      <c r="K23" s="5">
        <f t="shared" si="5"/>
        <v>4.641588833612783</v>
      </c>
      <c r="L23" s="5">
        <f t="shared" si="5"/>
        <v>5.6234132519034965</v>
      </c>
      <c r="M23" s="5">
        <f t="shared" si="5"/>
        <v>6.81292069057962</v>
      </c>
      <c r="N23" s="5">
        <f t="shared" si="5"/>
        <v>8.254041852680194</v>
      </c>
      <c r="O23" s="5">
        <f t="shared" si="5"/>
        <v>10.000000000000012</v>
      </c>
    </row>
    <row r="24" spans="2:15" ht="15">
      <c r="B24" s="1" t="s">
        <v>9</v>
      </c>
      <c r="C24" s="5">
        <f>C20*10</f>
        <v>10</v>
      </c>
      <c r="D24" s="5">
        <f aca="true" t="shared" si="6" ref="D24:O24">D20*10</f>
        <v>12.115276586285885</v>
      </c>
      <c r="E24" s="5">
        <f t="shared" si="6"/>
        <v>14.677992676220699</v>
      </c>
      <c r="F24" s="5">
        <f t="shared" si="6"/>
        <v>17.782794100389236</v>
      </c>
      <c r="G24" s="5">
        <f t="shared" si="6"/>
        <v>21.544346900318846</v>
      </c>
      <c r="H24" s="5">
        <f t="shared" si="6"/>
        <v>26.10157215682538</v>
      </c>
      <c r="I24" s="5">
        <f t="shared" si="6"/>
        <v>31.622776601683814</v>
      </c>
      <c r="J24" s="5">
        <f t="shared" si="6"/>
        <v>38.3118684955729</v>
      </c>
      <c r="K24" s="5">
        <f t="shared" si="6"/>
        <v>46.41588833612783</v>
      </c>
      <c r="L24" s="5">
        <f t="shared" si="6"/>
        <v>56.234132519034965</v>
      </c>
      <c r="M24" s="5">
        <f t="shared" si="6"/>
        <v>68.1292069057962</v>
      </c>
      <c r="N24" s="5">
        <f t="shared" si="6"/>
        <v>82.54041852680194</v>
      </c>
      <c r="O24" s="5">
        <f t="shared" si="6"/>
        <v>100.00000000000013</v>
      </c>
    </row>
    <row r="25" spans="2:15" ht="15">
      <c r="B25" s="1" t="s">
        <v>10</v>
      </c>
      <c r="C25" s="5">
        <f>C20*100</f>
        <v>100</v>
      </c>
      <c r="D25" s="5">
        <f aca="true" t="shared" si="7" ref="D25:O25">D20*100</f>
        <v>121.15276586285886</v>
      </c>
      <c r="E25" s="5">
        <f t="shared" si="7"/>
        <v>146.779926762207</v>
      </c>
      <c r="F25" s="5">
        <f t="shared" si="7"/>
        <v>177.82794100389233</v>
      </c>
      <c r="G25" s="5">
        <f t="shared" si="7"/>
        <v>215.44346900318848</v>
      </c>
      <c r="H25" s="5">
        <f t="shared" si="7"/>
        <v>261.0157215682538</v>
      </c>
      <c r="I25" s="5">
        <f t="shared" si="7"/>
        <v>316.22776601683813</v>
      </c>
      <c r="J25" s="5">
        <f t="shared" si="7"/>
        <v>383.11868495572907</v>
      </c>
      <c r="K25" s="5">
        <f t="shared" si="7"/>
        <v>464.1588833612783</v>
      </c>
      <c r="L25" s="5">
        <f t="shared" si="7"/>
        <v>562.3413251903496</v>
      </c>
      <c r="M25" s="5">
        <f t="shared" si="7"/>
        <v>681.2920690579621</v>
      </c>
      <c r="N25" s="5">
        <f t="shared" si="7"/>
        <v>825.4041852680194</v>
      </c>
      <c r="O25" s="5">
        <f t="shared" si="7"/>
        <v>1000.0000000000013</v>
      </c>
    </row>
    <row r="27" spans="2:27" ht="15">
      <c r="B27" s="1" t="s">
        <v>14</v>
      </c>
      <c r="C27" s="3">
        <f>'E-Reihen'!J7</f>
        <v>1</v>
      </c>
      <c r="D27" s="3">
        <f>'E-Reihen'!J8</f>
        <v>1.1006941712522096</v>
      </c>
      <c r="E27" s="3">
        <f>'E-Reihen'!J9</f>
        <v>1.2115276586285886</v>
      </c>
      <c r="F27" s="3">
        <f>'E-Reihen'!J10</f>
        <v>1.3335214321633242</v>
      </c>
      <c r="G27" s="3">
        <f>'E-Reihen'!J11</f>
        <v>1.4677992676220697</v>
      </c>
      <c r="H27" s="3">
        <f>'E-Reihen'!J12</f>
        <v>1.6155980984398741</v>
      </c>
      <c r="I27" s="3">
        <f>'E-Reihen'!J13</f>
        <v>1.778279410038923</v>
      </c>
      <c r="J27" s="3">
        <f>'E-Reihen'!J14</f>
        <v>1.9573417814876606</v>
      </c>
      <c r="K27" s="3">
        <f>'E-Reihen'!J15</f>
        <v>2.1544346900318843</v>
      </c>
      <c r="L27" s="3">
        <f>'E-Reihen'!J16</f>
        <v>2.371373705661656</v>
      </c>
      <c r="M27" s="3">
        <f>'E-Reihen'!J17</f>
        <v>2.6101572156825377</v>
      </c>
      <c r="N27" s="3">
        <f>'E-Reihen'!J18</f>
        <v>2.872984833353666</v>
      </c>
      <c r="O27" s="3">
        <f>'E-Reihen'!J19</f>
        <v>3.162277660168381</v>
      </c>
      <c r="P27" s="3">
        <f>'E-Reihen'!J20</f>
        <v>3.4807005884284123</v>
      </c>
      <c r="Q27" s="3">
        <f>'E-Reihen'!J21</f>
        <v>3.8311868495572896</v>
      </c>
      <c r="R27" s="3">
        <f>'E-Reihen'!J22</f>
        <v>4.216965034285825</v>
      </c>
      <c r="S27" s="3">
        <f>'E-Reihen'!J23</f>
        <v>4.641588833612782</v>
      </c>
      <c r="T27" s="3">
        <f>'E-Reihen'!J24</f>
        <v>5.108969774506932</v>
      </c>
      <c r="U27" s="3">
        <f>'E-Reihen'!J25</f>
        <v>5.623413251903495</v>
      </c>
      <c r="V27" s="3">
        <f>'E-Reihen'!J26</f>
        <v>6.18965818891261</v>
      </c>
      <c r="W27" s="3">
        <f>'E-Reihen'!J27</f>
        <v>6.812920690579618</v>
      </c>
      <c r="X27" s="3">
        <f>'E-Reihen'!J28</f>
        <v>7.498942093324564</v>
      </c>
      <c r="Y27" s="3">
        <f>'E-Reihen'!J29</f>
        <v>8.25404185268019</v>
      </c>
      <c r="Z27" s="3">
        <f>'E-Reihen'!J30</f>
        <v>9.085175756516875</v>
      </c>
      <c r="AA27" s="3">
        <f>'E-Reihen'!K31</f>
        <v>3.1622776601683795</v>
      </c>
    </row>
    <row r="28" ht="15">
      <c r="B28" s="6" t="s">
        <v>7</v>
      </c>
    </row>
    <row r="29" spans="2:27" ht="15">
      <c r="B29" s="1" t="s">
        <v>6</v>
      </c>
      <c r="C29" s="4">
        <f>C27*0.1</f>
        <v>0.1</v>
      </c>
      <c r="D29" s="4">
        <f aca="true" t="shared" si="8" ref="D29:O29">D27*0.1</f>
        <v>0.11006941712522096</v>
      </c>
      <c r="E29" s="4">
        <f t="shared" si="8"/>
        <v>0.12115276586285886</v>
      </c>
      <c r="F29" s="4">
        <f t="shared" si="8"/>
        <v>0.13335214321633243</v>
      </c>
      <c r="G29" s="4">
        <f t="shared" si="8"/>
        <v>0.14677992676220697</v>
      </c>
      <c r="H29" s="4">
        <f t="shared" si="8"/>
        <v>0.16155980984398743</v>
      </c>
      <c r="I29" s="4">
        <f t="shared" si="8"/>
        <v>0.17782794100389232</v>
      </c>
      <c r="J29" s="4">
        <f t="shared" si="8"/>
        <v>0.19573417814876606</v>
      </c>
      <c r="K29" s="4">
        <f t="shared" si="8"/>
        <v>0.21544346900318845</v>
      </c>
      <c r="L29" s="4">
        <f t="shared" si="8"/>
        <v>0.2371373705661656</v>
      </c>
      <c r="M29" s="4">
        <f t="shared" si="8"/>
        <v>0.26101572156825376</v>
      </c>
      <c r="N29" s="4">
        <f t="shared" si="8"/>
        <v>0.2872984833353666</v>
      </c>
      <c r="O29" s="4">
        <f t="shared" si="8"/>
        <v>0.3162277660168381</v>
      </c>
      <c r="P29" s="4">
        <f aca="true" t="shared" si="9" ref="P29:Z29">P27*0.1</f>
        <v>0.34807005884284126</v>
      </c>
      <c r="Q29" s="4">
        <f t="shared" si="9"/>
        <v>0.383118684955729</v>
      </c>
      <c r="R29" s="4">
        <f t="shared" si="9"/>
        <v>0.4216965034285825</v>
      </c>
      <c r="S29" s="4">
        <f t="shared" si="9"/>
        <v>0.4641588833612782</v>
      </c>
      <c r="T29" s="4">
        <f t="shared" si="9"/>
        <v>0.5108969774506932</v>
      </c>
      <c r="U29" s="4">
        <f t="shared" si="9"/>
        <v>0.5623413251903495</v>
      </c>
      <c r="V29" s="4">
        <f t="shared" si="9"/>
        <v>0.618965818891261</v>
      </c>
      <c r="W29" s="4">
        <f t="shared" si="9"/>
        <v>0.6812920690579618</v>
      </c>
      <c r="X29" s="4">
        <f t="shared" si="9"/>
        <v>0.7498942093324564</v>
      </c>
      <c r="Y29" s="4">
        <f t="shared" si="9"/>
        <v>0.8254041852680191</v>
      </c>
      <c r="Z29" s="4">
        <f t="shared" si="9"/>
        <v>0.9085175756516876</v>
      </c>
      <c r="AA29" s="4">
        <f>AA27*0.1</f>
        <v>0.316227766016838</v>
      </c>
    </row>
    <row r="30" spans="2:27" ht="15">
      <c r="B30" s="1" t="s">
        <v>8</v>
      </c>
      <c r="C30" s="5">
        <f>C27</f>
        <v>1</v>
      </c>
      <c r="D30" s="5">
        <f aca="true" t="shared" si="10" ref="D30:O30">D27</f>
        <v>1.1006941712522096</v>
      </c>
      <c r="E30" s="5">
        <f t="shared" si="10"/>
        <v>1.2115276586285886</v>
      </c>
      <c r="F30" s="5">
        <f t="shared" si="10"/>
        <v>1.3335214321633242</v>
      </c>
      <c r="G30" s="5">
        <f t="shared" si="10"/>
        <v>1.4677992676220697</v>
      </c>
      <c r="H30" s="5">
        <f t="shared" si="10"/>
        <v>1.6155980984398741</v>
      </c>
      <c r="I30" s="5">
        <f t="shared" si="10"/>
        <v>1.778279410038923</v>
      </c>
      <c r="J30" s="5">
        <f t="shared" si="10"/>
        <v>1.9573417814876606</v>
      </c>
      <c r="K30" s="5">
        <f t="shared" si="10"/>
        <v>2.1544346900318843</v>
      </c>
      <c r="L30" s="5">
        <f t="shared" si="10"/>
        <v>2.371373705661656</v>
      </c>
      <c r="M30" s="5">
        <f t="shared" si="10"/>
        <v>2.6101572156825377</v>
      </c>
      <c r="N30" s="5">
        <f t="shared" si="10"/>
        <v>2.872984833353666</v>
      </c>
      <c r="O30" s="5">
        <f t="shared" si="10"/>
        <v>3.162277660168381</v>
      </c>
      <c r="P30" s="5">
        <f aca="true" t="shared" si="11" ref="P30:Z30">P27</f>
        <v>3.4807005884284123</v>
      </c>
      <c r="Q30" s="5">
        <f t="shared" si="11"/>
        <v>3.8311868495572896</v>
      </c>
      <c r="R30" s="5">
        <f t="shared" si="11"/>
        <v>4.216965034285825</v>
      </c>
      <c r="S30" s="5">
        <f t="shared" si="11"/>
        <v>4.641588833612782</v>
      </c>
      <c r="T30" s="5">
        <f t="shared" si="11"/>
        <v>5.108969774506932</v>
      </c>
      <c r="U30" s="5">
        <f t="shared" si="11"/>
        <v>5.623413251903495</v>
      </c>
      <c r="V30" s="5">
        <f t="shared" si="11"/>
        <v>6.18965818891261</v>
      </c>
      <c r="W30" s="5">
        <f t="shared" si="11"/>
        <v>6.812920690579618</v>
      </c>
      <c r="X30" s="5">
        <f t="shared" si="11"/>
        <v>7.498942093324564</v>
      </c>
      <c r="Y30" s="5">
        <f t="shared" si="11"/>
        <v>8.25404185268019</v>
      </c>
      <c r="Z30" s="5">
        <f t="shared" si="11"/>
        <v>9.085175756516875</v>
      </c>
      <c r="AA30" s="5">
        <f>AA27</f>
        <v>3.1622776601683795</v>
      </c>
    </row>
    <row r="31" spans="2:27" ht="15">
      <c r="B31" s="1" t="s">
        <v>9</v>
      </c>
      <c r="C31" s="5">
        <f>C27*10</f>
        <v>10</v>
      </c>
      <c r="D31" s="5">
        <f aca="true" t="shared" si="12" ref="D31:O31">D27*10</f>
        <v>11.006941712522096</v>
      </c>
      <c r="E31" s="5">
        <f t="shared" si="12"/>
        <v>12.115276586285885</v>
      </c>
      <c r="F31" s="5">
        <f t="shared" si="12"/>
        <v>13.335214321633241</v>
      </c>
      <c r="G31" s="5">
        <f t="shared" si="12"/>
        <v>14.677992676220697</v>
      </c>
      <c r="H31" s="5">
        <f t="shared" si="12"/>
        <v>16.15598098439874</v>
      </c>
      <c r="I31" s="5">
        <f t="shared" si="12"/>
        <v>17.78279410038923</v>
      </c>
      <c r="J31" s="5">
        <f t="shared" si="12"/>
        <v>19.573417814876606</v>
      </c>
      <c r="K31" s="5">
        <f t="shared" si="12"/>
        <v>21.544346900318843</v>
      </c>
      <c r="L31" s="5">
        <f t="shared" si="12"/>
        <v>23.71373705661656</v>
      </c>
      <c r="M31" s="5">
        <f t="shared" si="12"/>
        <v>26.101572156825377</v>
      </c>
      <c r="N31" s="5">
        <f t="shared" si="12"/>
        <v>28.72984833353666</v>
      </c>
      <c r="O31" s="5">
        <f t="shared" si="12"/>
        <v>31.62277660168381</v>
      </c>
      <c r="P31" s="5">
        <f aca="true" t="shared" si="13" ref="P31:Z31">P27*10</f>
        <v>34.80700588428412</v>
      </c>
      <c r="Q31" s="5">
        <f t="shared" si="13"/>
        <v>38.311868495572895</v>
      </c>
      <c r="R31" s="5">
        <f t="shared" si="13"/>
        <v>42.16965034285825</v>
      </c>
      <c r="S31" s="5">
        <f t="shared" si="13"/>
        <v>46.41588833612782</v>
      </c>
      <c r="T31" s="5">
        <f t="shared" si="13"/>
        <v>51.089697745069316</v>
      </c>
      <c r="U31" s="5">
        <f t="shared" si="13"/>
        <v>56.234132519034944</v>
      </c>
      <c r="V31" s="5">
        <f t="shared" si="13"/>
        <v>61.8965818891261</v>
      </c>
      <c r="W31" s="5">
        <f t="shared" si="13"/>
        <v>68.12920690579618</v>
      </c>
      <c r="X31" s="5">
        <f t="shared" si="13"/>
        <v>74.98942093324564</v>
      </c>
      <c r="Y31" s="5">
        <f t="shared" si="13"/>
        <v>82.5404185268019</v>
      </c>
      <c r="Z31" s="5">
        <f t="shared" si="13"/>
        <v>90.85175756516875</v>
      </c>
      <c r="AA31" s="5">
        <f>AA27*10</f>
        <v>31.622776601683796</v>
      </c>
    </row>
    <row r="32" spans="2:27" ht="15">
      <c r="B32" s="1" t="s">
        <v>10</v>
      </c>
      <c r="C32" s="5">
        <f>C27*100</f>
        <v>100</v>
      </c>
      <c r="D32" s="5">
        <f aca="true" t="shared" si="14" ref="D32:O32">D27*100</f>
        <v>110.06941712522095</v>
      </c>
      <c r="E32" s="5">
        <f t="shared" si="14"/>
        <v>121.15276586285886</v>
      </c>
      <c r="F32" s="5">
        <f t="shared" si="14"/>
        <v>133.35214321633242</v>
      </c>
      <c r="G32" s="5">
        <f t="shared" si="14"/>
        <v>146.77992676220697</v>
      </c>
      <c r="H32" s="5">
        <f t="shared" si="14"/>
        <v>161.5598098439874</v>
      </c>
      <c r="I32" s="5">
        <f t="shared" si="14"/>
        <v>177.8279410038923</v>
      </c>
      <c r="J32" s="5">
        <f t="shared" si="14"/>
        <v>195.73417814876606</v>
      </c>
      <c r="K32" s="5">
        <f t="shared" si="14"/>
        <v>215.44346900318843</v>
      </c>
      <c r="L32" s="5">
        <f t="shared" si="14"/>
        <v>237.1373705661656</v>
      </c>
      <c r="M32" s="5">
        <f t="shared" si="14"/>
        <v>261.01572156825375</v>
      </c>
      <c r="N32" s="5">
        <f t="shared" si="14"/>
        <v>287.2984833353666</v>
      </c>
      <c r="O32" s="5">
        <f t="shared" si="14"/>
        <v>316.2277660168381</v>
      </c>
      <c r="P32" s="5">
        <f aca="true" t="shared" si="15" ref="P32:Z32">P27*100</f>
        <v>348.07005884284126</v>
      </c>
      <c r="Q32" s="5">
        <f t="shared" si="15"/>
        <v>383.11868495572895</v>
      </c>
      <c r="R32" s="5">
        <f t="shared" si="15"/>
        <v>421.6965034285825</v>
      </c>
      <c r="S32" s="5">
        <f t="shared" si="15"/>
        <v>464.1588833612782</v>
      </c>
      <c r="T32" s="5">
        <f t="shared" si="15"/>
        <v>510.89697745069316</v>
      </c>
      <c r="U32" s="5">
        <f t="shared" si="15"/>
        <v>562.3413251903495</v>
      </c>
      <c r="V32" s="5">
        <f t="shared" si="15"/>
        <v>618.9658188912609</v>
      </c>
      <c r="W32" s="5">
        <f t="shared" si="15"/>
        <v>681.2920690579617</v>
      </c>
      <c r="X32" s="5">
        <f t="shared" si="15"/>
        <v>749.8942093324564</v>
      </c>
      <c r="Y32" s="5">
        <f t="shared" si="15"/>
        <v>825.4041852680191</v>
      </c>
      <c r="Z32" s="5">
        <f t="shared" si="15"/>
        <v>908.5175756516876</v>
      </c>
      <c r="AA32" s="5">
        <f>AA27*100</f>
        <v>316.22776601683796</v>
      </c>
    </row>
    <row r="34" spans="2:51" ht="15">
      <c r="B34" s="1" t="s">
        <v>15</v>
      </c>
      <c r="C34" s="3">
        <f>'E-Reihen'!L7</f>
        <v>1</v>
      </c>
      <c r="D34" s="3">
        <f>'E-Reihen'!L8</f>
        <v>1.0491397291363098</v>
      </c>
      <c r="E34" s="3">
        <f>'E-Reihen'!L9</f>
        <v>1.1006941712522096</v>
      </c>
      <c r="F34" s="3">
        <f>'E-Reihen'!L10</f>
        <v>1.1547819846894583</v>
      </c>
      <c r="G34" s="3">
        <f>'E-Reihen'!L11</f>
        <v>1.2115276586285886</v>
      </c>
      <c r="H34" s="3">
        <f>'E-Reihen'!L12</f>
        <v>1.271061799614745</v>
      </c>
      <c r="I34" s="3">
        <f>'E-Reihen'!L13</f>
        <v>1.3335214321633242</v>
      </c>
      <c r="J34" s="3">
        <f>'E-Reihen'!L14</f>
        <v>1.3990503141372939</v>
      </c>
      <c r="K34" s="3">
        <f>'E-Reihen'!L15</f>
        <v>1.4677992676220697</v>
      </c>
      <c r="L34" s="3">
        <f>'E-Reihen'!L16</f>
        <v>1.539926526059492</v>
      </c>
      <c r="M34" s="3">
        <f>'E-Reihen'!L17</f>
        <v>1.6155980984398741</v>
      </c>
      <c r="N34" s="3">
        <f>'E-Reihen'!L18</f>
        <v>1.6949881513903466</v>
      </c>
      <c r="O34" s="3">
        <f>'E-Reihen'!L19</f>
        <v>1.7782794100389228</v>
      </c>
      <c r="P34" s="3">
        <f>'E-Reihen'!L20</f>
        <v>1.8656635785769122</v>
      </c>
      <c r="Q34" s="3">
        <f>'E-Reihen'!L21</f>
        <v>1.9573417814876601</v>
      </c>
      <c r="R34" s="3">
        <f>'E-Reihen'!L22</f>
        <v>2.053525026457146</v>
      </c>
      <c r="S34" s="3">
        <f>'E-Reihen'!L23</f>
        <v>2.1544346900318834</v>
      </c>
      <c r="T34" s="3">
        <f>'E-Reihen'!L24</f>
        <v>2.2603030271419198</v>
      </c>
      <c r="U34" s="3">
        <f>'E-Reihen'!L25</f>
        <v>2.371373705661655</v>
      </c>
      <c r="V34" s="3">
        <f>'E-Reihen'!L26</f>
        <v>2.4879023672388363</v>
      </c>
      <c r="W34" s="3">
        <f>'E-Reihen'!L27</f>
        <v>2.610157215682537</v>
      </c>
      <c r="X34" s="3">
        <f>'E-Reihen'!L28</f>
        <v>2.7384196342643614</v>
      </c>
      <c r="Y34" s="3">
        <f>'E-Reihen'!L29</f>
        <v>2.872984833353665</v>
      </c>
      <c r="Z34" s="3">
        <f>'E-Reihen'!L30</f>
        <v>3.01416252987739</v>
      </c>
      <c r="AA34" s="3">
        <f>'E-Reihen'!L31</f>
        <v>3.1622776601683795</v>
      </c>
      <c r="AB34" s="3">
        <f>'E-Reihen'!L32</f>
        <v>3.3176711278428574</v>
      </c>
      <c r="AC34" s="3">
        <f>'E-Reihen'!L33</f>
        <v>3.480700588428411</v>
      </c>
      <c r="AD34" s="3">
        <f>'E-Reihen'!L34</f>
        <v>3.6517412725483775</v>
      </c>
      <c r="AE34" s="3">
        <f>'E-Reihen'!L35</f>
        <v>3.8311868495572883</v>
      </c>
      <c r="AF34" s="3">
        <f>'E-Reihen'!L36</f>
        <v>4.019450333615126</v>
      </c>
      <c r="AG34" s="3">
        <f>'E-Reihen'!L37</f>
        <v>4.216965034285823</v>
      </c>
      <c r="AH34" s="3">
        <f>'E-Reihen'!L38</f>
        <v>4.424185553847918</v>
      </c>
      <c r="AI34" s="3">
        <f>'E-Reihen'!L39</f>
        <v>4.64158883361278</v>
      </c>
      <c r="AJ34" s="3">
        <f>'E-Reihen'!L40</f>
        <v>4.869675251658633</v>
      </c>
      <c r="AK34" s="3">
        <f>'E-Reihen'!L41</f>
        <v>5.108969774506929</v>
      </c>
      <c r="AL34" s="3">
        <f>'E-Reihen'!L42</f>
        <v>5.360023165391794</v>
      </c>
      <c r="AM34" s="3">
        <f>'E-Reihen'!L43</f>
        <v>5.623413251903492</v>
      </c>
      <c r="AN34" s="3">
        <f>'E-Reihen'!L44</f>
        <v>5.8997462559235645</v>
      </c>
      <c r="AO34" s="3">
        <f>'E-Reihen'!L45</f>
        <v>6.189658188912606</v>
      </c>
      <c r="AP34" s="3">
        <f>'E-Reihen'!L46</f>
        <v>6.493816315762113</v>
      </c>
      <c r="AQ34" s="3">
        <f>'E-Reihen'!L47</f>
        <v>6.812920690579613</v>
      </c>
      <c r="AR34" s="3">
        <f>'E-Reihen'!L48</f>
        <v>7.147705767941856</v>
      </c>
      <c r="AS34" s="3">
        <f>'E-Reihen'!L49</f>
        <v>7.498942093324558</v>
      </c>
      <c r="AT34" s="3">
        <f>'E-Reihen'!L50</f>
        <v>7.8674380765994</v>
      </c>
      <c r="AU34" s="3">
        <f>'E-Reihen'!L51</f>
        <v>8.254041852680185</v>
      </c>
      <c r="AV34" s="3">
        <f>'E-Reihen'!L52</f>
        <v>8.659643233600654</v>
      </c>
      <c r="AW34" s="3">
        <f>'E-Reihen'!L53</f>
        <v>9.085175756516868</v>
      </c>
      <c r="AX34" s="3">
        <f>'E-Reihen'!L54</f>
        <v>9.531618832347876</v>
      </c>
      <c r="AY34" s="3">
        <f>'E-Reihen'!L55</f>
        <v>10</v>
      </c>
    </row>
    <row r="35" ht="15">
      <c r="B35" s="6" t="s">
        <v>7</v>
      </c>
    </row>
    <row r="36" spans="2:51" ht="15">
      <c r="B36" s="1" t="s">
        <v>6</v>
      </c>
      <c r="C36" s="4">
        <f>C34*0.1</f>
        <v>0.1</v>
      </c>
      <c r="D36" s="4">
        <f aca="true" t="shared" si="16" ref="D36:Z36">D34*0.1</f>
        <v>0.10491397291363098</v>
      </c>
      <c r="E36" s="4">
        <f t="shared" si="16"/>
        <v>0.11006941712522096</v>
      </c>
      <c r="F36" s="4">
        <f t="shared" si="16"/>
        <v>0.11547819846894583</v>
      </c>
      <c r="G36" s="4">
        <f t="shared" si="16"/>
        <v>0.12115276586285886</v>
      </c>
      <c r="H36" s="4">
        <f t="shared" si="16"/>
        <v>0.12710617996147452</v>
      </c>
      <c r="I36" s="4">
        <f t="shared" si="16"/>
        <v>0.13335214321633243</v>
      </c>
      <c r="J36" s="4">
        <f t="shared" si="16"/>
        <v>0.1399050314137294</v>
      </c>
      <c r="K36" s="4">
        <f t="shared" si="16"/>
        <v>0.14677992676220697</v>
      </c>
      <c r="L36" s="4">
        <f t="shared" si="16"/>
        <v>0.15399265260594922</v>
      </c>
      <c r="M36" s="4">
        <f t="shared" si="16"/>
        <v>0.16155980984398743</v>
      </c>
      <c r="N36" s="4">
        <f t="shared" si="16"/>
        <v>0.16949881513903467</v>
      </c>
      <c r="O36" s="4">
        <f t="shared" si="16"/>
        <v>0.1778279410038923</v>
      </c>
      <c r="P36" s="4">
        <f t="shared" si="16"/>
        <v>0.18656635785769124</v>
      </c>
      <c r="Q36" s="4">
        <f t="shared" si="16"/>
        <v>0.19573417814876604</v>
      </c>
      <c r="R36" s="4">
        <f t="shared" si="16"/>
        <v>0.20535250264571459</v>
      </c>
      <c r="S36" s="4">
        <f t="shared" si="16"/>
        <v>0.21544346900318834</v>
      </c>
      <c r="T36" s="4">
        <f t="shared" si="16"/>
        <v>0.226030302714192</v>
      </c>
      <c r="U36" s="4">
        <f t="shared" si="16"/>
        <v>0.23713737056616552</v>
      </c>
      <c r="V36" s="4">
        <f t="shared" si="16"/>
        <v>0.24879023672388365</v>
      </c>
      <c r="W36" s="4">
        <f t="shared" si="16"/>
        <v>0.2610157215682537</v>
      </c>
      <c r="X36" s="4">
        <f t="shared" si="16"/>
        <v>0.27384196342643613</v>
      </c>
      <c r="Y36" s="4">
        <f t="shared" si="16"/>
        <v>0.2872984833353665</v>
      </c>
      <c r="Z36" s="4">
        <f t="shared" si="16"/>
        <v>0.30141625298773905</v>
      </c>
      <c r="AA36" s="4">
        <f aca="true" t="shared" si="17" ref="AA36:AX36">AA34*0.1</f>
        <v>0.316227766016838</v>
      </c>
      <c r="AB36" s="4">
        <f t="shared" si="17"/>
        <v>0.3317671127842858</v>
      </c>
      <c r="AC36" s="4">
        <f t="shared" si="17"/>
        <v>0.34807005884284115</v>
      </c>
      <c r="AD36" s="4">
        <f t="shared" si="17"/>
        <v>0.3651741272548378</v>
      </c>
      <c r="AE36" s="4">
        <f t="shared" si="17"/>
        <v>0.38311868495572887</v>
      </c>
      <c r="AF36" s="4">
        <f t="shared" si="17"/>
        <v>0.4019450333615126</v>
      </c>
      <c r="AG36" s="4">
        <f t="shared" si="17"/>
        <v>0.42169650342858234</v>
      </c>
      <c r="AH36" s="4">
        <f t="shared" si="17"/>
        <v>0.44241855538479186</v>
      </c>
      <c r="AI36" s="4">
        <f t="shared" si="17"/>
        <v>0.46415888336127803</v>
      </c>
      <c r="AJ36" s="4">
        <f t="shared" si="17"/>
        <v>0.4869675251658633</v>
      </c>
      <c r="AK36" s="4">
        <f t="shared" si="17"/>
        <v>0.510896977450693</v>
      </c>
      <c r="AL36" s="4">
        <f t="shared" si="17"/>
        <v>0.5360023165391794</v>
      </c>
      <c r="AM36" s="4">
        <f t="shared" si="17"/>
        <v>0.5623413251903492</v>
      </c>
      <c r="AN36" s="4">
        <f t="shared" si="17"/>
        <v>0.5899746255923565</v>
      </c>
      <c r="AO36" s="4">
        <f t="shared" si="17"/>
        <v>0.6189658188912607</v>
      </c>
      <c r="AP36" s="4">
        <f t="shared" si="17"/>
        <v>0.6493816315762113</v>
      </c>
      <c r="AQ36" s="4">
        <f t="shared" si="17"/>
        <v>0.6812920690579614</v>
      </c>
      <c r="AR36" s="4">
        <f t="shared" si="17"/>
        <v>0.7147705767941857</v>
      </c>
      <c r="AS36" s="4">
        <f t="shared" si="17"/>
        <v>0.7498942093324559</v>
      </c>
      <c r="AT36" s="4">
        <f t="shared" si="17"/>
        <v>0.78674380765994</v>
      </c>
      <c r="AU36" s="4">
        <f t="shared" si="17"/>
        <v>0.8254041852680185</v>
      </c>
      <c r="AV36" s="4">
        <f t="shared" si="17"/>
        <v>0.8659643233600655</v>
      </c>
      <c r="AW36" s="4">
        <f t="shared" si="17"/>
        <v>0.9085175756516869</v>
      </c>
      <c r="AX36" s="4">
        <f t="shared" si="17"/>
        <v>0.9531618832347877</v>
      </c>
      <c r="AY36" s="4">
        <f>AY34*0.1</f>
        <v>1</v>
      </c>
    </row>
    <row r="37" spans="2:51" ht="15">
      <c r="B37" s="1" t="s">
        <v>8</v>
      </c>
      <c r="C37" s="5">
        <f>C34</f>
        <v>1</v>
      </c>
      <c r="D37" s="5">
        <f aca="true" t="shared" si="18" ref="D37:Z37">D34</f>
        <v>1.0491397291363098</v>
      </c>
      <c r="E37" s="5">
        <f t="shared" si="18"/>
        <v>1.1006941712522096</v>
      </c>
      <c r="F37" s="5">
        <f t="shared" si="18"/>
        <v>1.1547819846894583</v>
      </c>
      <c r="G37" s="5">
        <f t="shared" si="18"/>
        <v>1.2115276586285886</v>
      </c>
      <c r="H37" s="5">
        <f t="shared" si="18"/>
        <v>1.271061799614745</v>
      </c>
      <c r="I37" s="5">
        <f t="shared" si="18"/>
        <v>1.3335214321633242</v>
      </c>
      <c r="J37" s="5">
        <f t="shared" si="18"/>
        <v>1.3990503141372939</v>
      </c>
      <c r="K37" s="5">
        <f t="shared" si="18"/>
        <v>1.4677992676220697</v>
      </c>
      <c r="L37" s="5">
        <f t="shared" si="18"/>
        <v>1.539926526059492</v>
      </c>
      <c r="M37" s="5">
        <f t="shared" si="18"/>
        <v>1.6155980984398741</v>
      </c>
      <c r="N37" s="5">
        <f t="shared" si="18"/>
        <v>1.6949881513903466</v>
      </c>
      <c r="O37" s="5">
        <f t="shared" si="18"/>
        <v>1.7782794100389228</v>
      </c>
      <c r="P37" s="5">
        <f t="shared" si="18"/>
        <v>1.8656635785769122</v>
      </c>
      <c r="Q37" s="5">
        <f t="shared" si="18"/>
        <v>1.9573417814876601</v>
      </c>
      <c r="R37" s="5">
        <f t="shared" si="18"/>
        <v>2.053525026457146</v>
      </c>
      <c r="S37" s="5">
        <f t="shared" si="18"/>
        <v>2.1544346900318834</v>
      </c>
      <c r="T37" s="5">
        <f t="shared" si="18"/>
        <v>2.2603030271419198</v>
      </c>
      <c r="U37" s="5">
        <f t="shared" si="18"/>
        <v>2.371373705661655</v>
      </c>
      <c r="V37" s="5">
        <f t="shared" si="18"/>
        <v>2.4879023672388363</v>
      </c>
      <c r="W37" s="5">
        <f t="shared" si="18"/>
        <v>2.610157215682537</v>
      </c>
      <c r="X37" s="5">
        <f t="shared" si="18"/>
        <v>2.7384196342643614</v>
      </c>
      <c r="Y37" s="5">
        <f t="shared" si="18"/>
        <v>2.872984833353665</v>
      </c>
      <c r="Z37" s="5">
        <f t="shared" si="18"/>
        <v>3.01416252987739</v>
      </c>
      <c r="AA37" s="5">
        <f aca="true" t="shared" si="19" ref="AA37:AX37">AA34</f>
        <v>3.1622776601683795</v>
      </c>
      <c r="AB37" s="5">
        <f t="shared" si="19"/>
        <v>3.3176711278428574</v>
      </c>
      <c r="AC37" s="5">
        <f t="shared" si="19"/>
        <v>3.480700588428411</v>
      </c>
      <c r="AD37" s="5">
        <f t="shared" si="19"/>
        <v>3.6517412725483775</v>
      </c>
      <c r="AE37" s="5">
        <f t="shared" si="19"/>
        <v>3.8311868495572883</v>
      </c>
      <c r="AF37" s="5">
        <f t="shared" si="19"/>
        <v>4.019450333615126</v>
      </c>
      <c r="AG37" s="5">
        <f t="shared" si="19"/>
        <v>4.216965034285823</v>
      </c>
      <c r="AH37" s="5">
        <f t="shared" si="19"/>
        <v>4.424185553847918</v>
      </c>
      <c r="AI37" s="5">
        <f t="shared" si="19"/>
        <v>4.64158883361278</v>
      </c>
      <c r="AJ37" s="5">
        <f t="shared" si="19"/>
        <v>4.869675251658633</v>
      </c>
      <c r="AK37" s="5">
        <f t="shared" si="19"/>
        <v>5.108969774506929</v>
      </c>
      <c r="AL37" s="5">
        <f t="shared" si="19"/>
        <v>5.360023165391794</v>
      </c>
      <c r="AM37" s="5">
        <f t="shared" si="19"/>
        <v>5.623413251903492</v>
      </c>
      <c r="AN37" s="5">
        <f t="shared" si="19"/>
        <v>5.8997462559235645</v>
      </c>
      <c r="AO37" s="5">
        <f t="shared" si="19"/>
        <v>6.189658188912606</v>
      </c>
      <c r="AP37" s="5">
        <f t="shared" si="19"/>
        <v>6.493816315762113</v>
      </c>
      <c r="AQ37" s="5">
        <f t="shared" si="19"/>
        <v>6.812920690579613</v>
      </c>
      <c r="AR37" s="5">
        <f t="shared" si="19"/>
        <v>7.147705767941856</v>
      </c>
      <c r="AS37" s="5">
        <f t="shared" si="19"/>
        <v>7.498942093324558</v>
      </c>
      <c r="AT37" s="5">
        <f t="shared" si="19"/>
        <v>7.8674380765994</v>
      </c>
      <c r="AU37" s="5">
        <f t="shared" si="19"/>
        <v>8.254041852680185</v>
      </c>
      <c r="AV37" s="5">
        <f t="shared" si="19"/>
        <v>8.659643233600654</v>
      </c>
      <c r="AW37" s="5">
        <f t="shared" si="19"/>
        <v>9.085175756516868</v>
      </c>
      <c r="AX37" s="5">
        <f t="shared" si="19"/>
        <v>9.531618832347876</v>
      </c>
      <c r="AY37" s="5">
        <f>AY34</f>
        <v>10</v>
      </c>
    </row>
    <row r="38" spans="2:51" ht="15">
      <c r="B38" s="1" t="s">
        <v>9</v>
      </c>
      <c r="C38" s="5">
        <f>C34*10</f>
        <v>10</v>
      </c>
      <c r="D38" s="5">
        <f aca="true" t="shared" si="20" ref="D38:Z38">D34*10</f>
        <v>10.491397291363098</v>
      </c>
      <c r="E38" s="5">
        <f t="shared" si="20"/>
        <v>11.006941712522096</v>
      </c>
      <c r="F38" s="5">
        <f t="shared" si="20"/>
        <v>11.547819846894583</v>
      </c>
      <c r="G38" s="5">
        <f t="shared" si="20"/>
        <v>12.115276586285885</v>
      </c>
      <c r="H38" s="5">
        <f t="shared" si="20"/>
        <v>12.710617996147452</v>
      </c>
      <c r="I38" s="5">
        <f t="shared" si="20"/>
        <v>13.335214321633241</v>
      </c>
      <c r="J38" s="5">
        <f t="shared" si="20"/>
        <v>13.990503141372939</v>
      </c>
      <c r="K38" s="5">
        <f t="shared" si="20"/>
        <v>14.677992676220697</v>
      </c>
      <c r="L38" s="5">
        <f t="shared" si="20"/>
        <v>15.399265260594921</v>
      </c>
      <c r="M38" s="5">
        <f t="shared" si="20"/>
        <v>16.15598098439874</v>
      </c>
      <c r="N38" s="5">
        <f t="shared" si="20"/>
        <v>16.949881513903467</v>
      </c>
      <c r="O38" s="5">
        <f t="shared" si="20"/>
        <v>17.78279410038923</v>
      </c>
      <c r="P38" s="5">
        <f t="shared" si="20"/>
        <v>18.656635785769122</v>
      </c>
      <c r="Q38" s="5">
        <f t="shared" si="20"/>
        <v>19.573417814876603</v>
      </c>
      <c r="R38" s="5">
        <f t="shared" si="20"/>
        <v>20.53525026457146</v>
      </c>
      <c r="S38" s="5">
        <f t="shared" si="20"/>
        <v>21.544346900318835</v>
      </c>
      <c r="T38" s="5">
        <f t="shared" si="20"/>
        <v>22.603030271419197</v>
      </c>
      <c r="U38" s="5">
        <f t="shared" si="20"/>
        <v>23.71373705661655</v>
      </c>
      <c r="V38" s="5">
        <f t="shared" si="20"/>
        <v>24.879023672388364</v>
      </c>
      <c r="W38" s="5">
        <f t="shared" si="20"/>
        <v>26.10157215682537</v>
      </c>
      <c r="X38" s="5">
        <f t="shared" si="20"/>
        <v>27.384196342643612</v>
      </c>
      <c r="Y38" s="5">
        <f t="shared" si="20"/>
        <v>28.72984833353665</v>
      </c>
      <c r="Z38" s="5">
        <f t="shared" si="20"/>
        <v>30.141625298773903</v>
      </c>
      <c r="AA38" s="5">
        <f aca="true" t="shared" si="21" ref="AA38:AX38">AA34*10</f>
        <v>31.622776601683796</v>
      </c>
      <c r="AB38" s="5">
        <f t="shared" si="21"/>
        <v>33.17671127842858</v>
      </c>
      <c r="AC38" s="5">
        <f t="shared" si="21"/>
        <v>34.80700588428411</v>
      </c>
      <c r="AD38" s="5">
        <f t="shared" si="21"/>
        <v>36.51741272548377</v>
      </c>
      <c r="AE38" s="5">
        <f t="shared" si="21"/>
        <v>38.31186849557288</v>
      </c>
      <c r="AF38" s="5">
        <f t="shared" si="21"/>
        <v>40.19450333615126</v>
      </c>
      <c r="AG38" s="5">
        <f t="shared" si="21"/>
        <v>42.16965034285823</v>
      </c>
      <c r="AH38" s="5">
        <f t="shared" si="21"/>
        <v>44.241855538479186</v>
      </c>
      <c r="AI38" s="5">
        <f t="shared" si="21"/>
        <v>46.4158883361278</v>
      </c>
      <c r="AJ38" s="5">
        <f t="shared" si="21"/>
        <v>48.69675251658633</v>
      </c>
      <c r="AK38" s="5">
        <f t="shared" si="21"/>
        <v>51.08969774506929</v>
      </c>
      <c r="AL38" s="5">
        <f t="shared" si="21"/>
        <v>53.60023165391794</v>
      </c>
      <c r="AM38" s="5">
        <f t="shared" si="21"/>
        <v>56.23413251903492</v>
      </c>
      <c r="AN38" s="5">
        <f t="shared" si="21"/>
        <v>58.99746255923564</v>
      </c>
      <c r="AO38" s="5">
        <f t="shared" si="21"/>
        <v>61.89658188912606</v>
      </c>
      <c r="AP38" s="5">
        <f t="shared" si="21"/>
        <v>64.93816315762113</v>
      </c>
      <c r="AQ38" s="5">
        <f t="shared" si="21"/>
        <v>68.12920690579614</v>
      </c>
      <c r="AR38" s="5">
        <f t="shared" si="21"/>
        <v>71.47705767941856</v>
      </c>
      <c r="AS38" s="5">
        <f t="shared" si="21"/>
        <v>74.98942093324558</v>
      </c>
      <c r="AT38" s="5">
        <f t="shared" si="21"/>
        <v>78.674380765994</v>
      </c>
      <c r="AU38" s="5">
        <f t="shared" si="21"/>
        <v>82.54041852680186</v>
      </c>
      <c r="AV38" s="5">
        <f t="shared" si="21"/>
        <v>86.59643233600654</v>
      </c>
      <c r="AW38" s="5">
        <f t="shared" si="21"/>
        <v>90.85175756516868</v>
      </c>
      <c r="AX38" s="5">
        <f t="shared" si="21"/>
        <v>95.31618832347876</v>
      </c>
      <c r="AY38" s="5">
        <f>AY34*10</f>
        <v>100</v>
      </c>
    </row>
    <row r="39" spans="2:51" ht="15">
      <c r="B39" s="1" t="s">
        <v>10</v>
      </c>
      <c r="C39" s="5">
        <f>C34*100</f>
        <v>100</v>
      </c>
      <c r="D39" s="5">
        <f aca="true" t="shared" si="22" ref="D39:Z39">D34*100</f>
        <v>104.91397291363099</v>
      </c>
      <c r="E39" s="5">
        <f t="shared" si="22"/>
        <v>110.06941712522095</v>
      </c>
      <c r="F39" s="5">
        <f t="shared" si="22"/>
        <v>115.47819846894582</v>
      </c>
      <c r="G39" s="5">
        <f t="shared" si="22"/>
        <v>121.15276586285886</v>
      </c>
      <c r="H39" s="5">
        <f t="shared" si="22"/>
        <v>127.10617996147451</v>
      </c>
      <c r="I39" s="5">
        <f t="shared" si="22"/>
        <v>133.35214321633242</v>
      </c>
      <c r="J39" s="5">
        <f t="shared" si="22"/>
        <v>139.90503141372938</v>
      </c>
      <c r="K39" s="5">
        <f t="shared" si="22"/>
        <v>146.77992676220697</v>
      </c>
      <c r="L39" s="5">
        <f t="shared" si="22"/>
        <v>153.99265260594922</v>
      </c>
      <c r="M39" s="5">
        <f t="shared" si="22"/>
        <v>161.5598098439874</v>
      </c>
      <c r="N39" s="5">
        <f t="shared" si="22"/>
        <v>169.49881513903466</v>
      </c>
      <c r="O39" s="5">
        <f t="shared" si="22"/>
        <v>177.82794100389228</v>
      </c>
      <c r="P39" s="5">
        <f t="shared" si="22"/>
        <v>186.56635785769123</v>
      </c>
      <c r="Q39" s="5">
        <f t="shared" si="22"/>
        <v>195.734178148766</v>
      </c>
      <c r="R39" s="5">
        <f t="shared" si="22"/>
        <v>205.3525026457146</v>
      </c>
      <c r="S39" s="5">
        <f t="shared" si="22"/>
        <v>215.44346900318834</v>
      </c>
      <c r="T39" s="5">
        <f t="shared" si="22"/>
        <v>226.03030271419198</v>
      </c>
      <c r="U39" s="5">
        <f t="shared" si="22"/>
        <v>237.13737056616552</v>
      </c>
      <c r="V39" s="5">
        <f t="shared" si="22"/>
        <v>248.79023672388362</v>
      </c>
      <c r="W39" s="5">
        <f t="shared" si="22"/>
        <v>261.0157215682537</v>
      </c>
      <c r="X39" s="5">
        <f t="shared" si="22"/>
        <v>273.84196342643617</v>
      </c>
      <c r="Y39" s="5">
        <f t="shared" si="22"/>
        <v>287.2984833353665</v>
      </c>
      <c r="Z39" s="5">
        <f t="shared" si="22"/>
        <v>301.416252987739</v>
      </c>
      <c r="AA39" s="5">
        <f aca="true" t="shared" si="23" ref="AA39:AX39">AA34*100</f>
        <v>316.22776601683796</v>
      </c>
      <c r="AB39" s="5">
        <f t="shared" si="23"/>
        <v>331.76711278428576</v>
      </c>
      <c r="AC39" s="5">
        <f t="shared" si="23"/>
        <v>348.0700588428411</v>
      </c>
      <c r="AD39" s="5">
        <f t="shared" si="23"/>
        <v>365.17412725483774</v>
      </c>
      <c r="AE39" s="5">
        <f t="shared" si="23"/>
        <v>383.11868495572884</v>
      </c>
      <c r="AF39" s="5">
        <f t="shared" si="23"/>
        <v>401.94503336151257</v>
      </c>
      <c r="AG39" s="5">
        <f t="shared" si="23"/>
        <v>421.69650342858233</v>
      </c>
      <c r="AH39" s="5">
        <f t="shared" si="23"/>
        <v>442.41855538479183</v>
      </c>
      <c r="AI39" s="5">
        <f t="shared" si="23"/>
        <v>464.158883361278</v>
      </c>
      <c r="AJ39" s="5">
        <f t="shared" si="23"/>
        <v>486.96752516586326</v>
      </c>
      <c r="AK39" s="5">
        <f t="shared" si="23"/>
        <v>510.8969774506929</v>
      </c>
      <c r="AL39" s="5">
        <f t="shared" si="23"/>
        <v>536.0023165391793</v>
      </c>
      <c r="AM39" s="5">
        <f t="shared" si="23"/>
        <v>562.3413251903492</v>
      </c>
      <c r="AN39" s="5">
        <f t="shared" si="23"/>
        <v>589.9746255923565</v>
      </c>
      <c r="AO39" s="5">
        <f t="shared" si="23"/>
        <v>618.9658188912606</v>
      </c>
      <c r="AP39" s="5">
        <f t="shared" si="23"/>
        <v>649.3816315762114</v>
      </c>
      <c r="AQ39" s="5">
        <f t="shared" si="23"/>
        <v>681.2920690579613</v>
      </c>
      <c r="AR39" s="5">
        <f t="shared" si="23"/>
        <v>714.7705767941856</v>
      </c>
      <c r="AS39" s="5">
        <f t="shared" si="23"/>
        <v>749.8942093324558</v>
      </c>
      <c r="AT39" s="5">
        <f t="shared" si="23"/>
        <v>786.74380765994</v>
      </c>
      <c r="AU39" s="5">
        <f t="shared" si="23"/>
        <v>825.4041852680185</v>
      </c>
      <c r="AV39" s="5">
        <f t="shared" si="23"/>
        <v>865.9643233600655</v>
      </c>
      <c r="AW39" s="5">
        <f t="shared" si="23"/>
        <v>908.5175756516868</v>
      </c>
      <c r="AX39" s="5">
        <f t="shared" si="23"/>
        <v>953.1618832347876</v>
      </c>
      <c r="AY39" s="5">
        <f>AY34*100</f>
        <v>1000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5"/>
  <sheetViews>
    <sheetView zoomScalePageLayoutView="0" workbookViewId="0" topLeftCell="A1">
      <selection activeCell="Q28" sqref="Q28"/>
    </sheetView>
  </sheetViews>
  <sheetFormatPr defaultColWidth="11.421875" defaultRowHeight="15"/>
  <cols>
    <col min="1" max="2" width="11.421875" style="12" customWidth="1"/>
    <col min="3" max="3" width="5.140625" style="12" customWidth="1"/>
    <col min="4" max="4" width="3.7109375" style="12" customWidth="1"/>
    <col min="5" max="5" width="7.28125" style="12" customWidth="1"/>
    <col min="6" max="6" width="3.7109375" style="12" customWidth="1"/>
    <col min="7" max="7" width="7.28125" style="12" customWidth="1"/>
    <col min="8" max="8" width="3.7109375" style="12" customWidth="1"/>
    <col min="9" max="9" width="7.28125" style="12" customWidth="1"/>
    <col min="10" max="10" width="13.421875" style="12" customWidth="1"/>
    <col min="11" max="11" width="3.7109375" style="12" customWidth="1"/>
    <col min="12" max="12" width="13.140625" style="12" customWidth="1"/>
    <col min="13" max="13" width="3.7109375" style="12" customWidth="1"/>
    <col min="14" max="15" width="11.421875" style="12" customWidth="1"/>
    <col min="16" max="16" width="13.57421875" style="12" customWidth="1"/>
    <col min="17" max="17" width="13.28125" style="12" customWidth="1"/>
    <col min="18" max="18" width="12.57421875" style="12" customWidth="1"/>
    <col min="19" max="19" width="11.421875" style="12" customWidth="1"/>
    <col min="20" max="20" width="13.57421875" style="12" customWidth="1"/>
    <col min="21" max="16384" width="11.421875" style="12" customWidth="1"/>
  </cols>
  <sheetData>
    <row r="1" ht="15"/>
    <row r="2" ht="18.75">
      <c r="B2" s="32" t="s">
        <v>16</v>
      </c>
    </row>
    <row r="3" ht="15"/>
    <row r="4" spans="3:6" ht="15">
      <c r="C4" s="13"/>
      <c r="D4" s="13"/>
      <c r="E4" s="13"/>
      <c r="F4" s="13"/>
    </row>
    <row r="5" spans="2:12" ht="15">
      <c r="B5" s="70" t="s">
        <v>17</v>
      </c>
      <c r="C5" s="71"/>
      <c r="D5" s="67" t="s">
        <v>23</v>
      </c>
      <c r="E5" s="66"/>
      <c r="F5" s="66"/>
      <c r="G5" s="66"/>
      <c r="H5" s="66"/>
      <c r="I5" s="66"/>
      <c r="J5" s="45"/>
      <c r="K5" s="67" t="s">
        <v>1</v>
      </c>
      <c r="L5" s="45"/>
    </row>
    <row r="6" spans="2:12" ht="15">
      <c r="B6" s="67" t="s">
        <v>18</v>
      </c>
      <c r="C6" s="68"/>
      <c r="D6" s="65" t="s">
        <v>19</v>
      </c>
      <c r="E6" s="45"/>
      <c r="F6" s="65" t="s">
        <v>20</v>
      </c>
      <c r="G6" s="45"/>
      <c r="H6" s="65" t="s">
        <v>36</v>
      </c>
      <c r="I6" s="66"/>
      <c r="J6" s="45"/>
      <c r="K6" s="65" t="s">
        <v>22</v>
      </c>
      <c r="L6" s="45"/>
    </row>
    <row r="7" spans="2:12" ht="15">
      <c r="B7" s="19" t="s">
        <v>24</v>
      </c>
      <c r="C7" s="14"/>
      <c r="D7" s="28"/>
      <c r="E7" s="28"/>
      <c r="F7" s="28"/>
      <c r="G7" s="28"/>
      <c r="H7" s="35"/>
      <c r="I7" s="51">
        <v>0.01</v>
      </c>
      <c r="J7" s="52"/>
      <c r="K7" s="35"/>
      <c r="L7" s="30">
        <v>10</v>
      </c>
    </row>
    <row r="8" spans="2:19" ht="15">
      <c r="B8" s="19" t="s">
        <v>25</v>
      </c>
      <c r="C8" s="19"/>
      <c r="D8" s="28"/>
      <c r="E8" s="28"/>
      <c r="F8" s="28"/>
      <c r="G8" s="28"/>
      <c r="H8" s="35"/>
      <c r="I8" s="51">
        <v>0.1</v>
      </c>
      <c r="J8" s="52"/>
      <c r="K8" s="35"/>
      <c r="L8" s="30">
        <v>5</v>
      </c>
      <c r="P8" s="53">
        <f>(P12*10+Q12)*R12</f>
        <v>900</v>
      </c>
      <c r="Q8" s="54"/>
      <c r="R8" s="54"/>
      <c r="S8" s="55"/>
    </row>
    <row r="9" spans="2:19" ht="15">
      <c r="B9" s="19" t="s">
        <v>26</v>
      </c>
      <c r="C9" s="15"/>
      <c r="D9" s="28"/>
      <c r="E9" s="28"/>
      <c r="F9" s="35" t="s">
        <v>49</v>
      </c>
      <c r="G9" s="33">
        <v>0</v>
      </c>
      <c r="H9" s="35"/>
      <c r="I9" s="51">
        <v>1</v>
      </c>
      <c r="J9" s="52"/>
      <c r="K9" s="28"/>
      <c r="L9" s="29"/>
      <c r="P9" s="56"/>
      <c r="Q9" s="57"/>
      <c r="R9" s="57"/>
      <c r="S9" s="58"/>
    </row>
    <row r="10" spans="2:19" ht="15">
      <c r="B10" s="19" t="s">
        <v>27</v>
      </c>
      <c r="C10" s="23"/>
      <c r="D10" s="35"/>
      <c r="E10" s="33">
        <v>1</v>
      </c>
      <c r="F10" s="35"/>
      <c r="G10" s="33">
        <v>1</v>
      </c>
      <c r="H10" s="35" t="s">
        <v>49</v>
      </c>
      <c r="I10" s="51">
        <v>10</v>
      </c>
      <c r="J10" s="52"/>
      <c r="K10" s="35" t="s">
        <v>49</v>
      </c>
      <c r="L10" s="30">
        <v>1</v>
      </c>
      <c r="P10" s="59"/>
      <c r="Q10" s="60"/>
      <c r="R10" s="60"/>
      <c r="S10" s="61"/>
    </row>
    <row r="11" spans="2:19" ht="15">
      <c r="B11" s="19" t="s">
        <v>28</v>
      </c>
      <c r="C11" s="22"/>
      <c r="D11" s="35"/>
      <c r="E11" s="33">
        <v>2</v>
      </c>
      <c r="F11" s="35"/>
      <c r="G11" s="33">
        <v>2</v>
      </c>
      <c r="H11" s="35"/>
      <c r="I11" s="51">
        <v>100</v>
      </c>
      <c r="J11" s="52"/>
      <c r="K11" s="35"/>
      <c r="L11" s="30">
        <v>2</v>
      </c>
      <c r="P11" s="36" t="s">
        <v>50</v>
      </c>
      <c r="Q11" s="36" t="s">
        <v>51</v>
      </c>
      <c r="R11" s="36" t="s">
        <v>52</v>
      </c>
      <c r="S11" s="36" t="s">
        <v>1</v>
      </c>
    </row>
    <row r="12" spans="2:19" ht="15">
      <c r="B12" s="19" t="s">
        <v>29</v>
      </c>
      <c r="C12" s="20"/>
      <c r="D12" s="35"/>
      <c r="E12" s="33">
        <v>3</v>
      </c>
      <c r="F12" s="35"/>
      <c r="G12" s="33">
        <v>3</v>
      </c>
      <c r="H12" s="35"/>
      <c r="I12" s="51">
        <v>1000</v>
      </c>
      <c r="J12" s="52"/>
      <c r="K12" s="28"/>
      <c r="L12" s="29"/>
      <c r="P12" s="37">
        <f>VLOOKUP("x",D10:E18,2,TRUE)</f>
        <v>9</v>
      </c>
      <c r="Q12" s="37">
        <f>VLOOKUP("x",F9:G18,2,TRUE)</f>
        <v>0</v>
      </c>
      <c r="R12" s="37">
        <f>VLOOKUP("x",H7:J18,2,TRUE)</f>
        <v>10</v>
      </c>
      <c r="S12" s="41">
        <f>VLOOKUP("x",K7:L17,2,TRUE)</f>
        <v>1</v>
      </c>
    </row>
    <row r="13" spans="2:19" ht="15">
      <c r="B13" s="19" t="s">
        <v>30</v>
      </c>
      <c r="C13" s="17"/>
      <c r="D13" s="35"/>
      <c r="E13" s="33">
        <v>4</v>
      </c>
      <c r="F13" s="35"/>
      <c r="G13" s="33">
        <v>4</v>
      </c>
      <c r="H13" s="35"/>
      <c r="I13" s="51">
        <v>10000</v>
      </c>
      <c r="J13" s="52"/>
      <c r="K13" s="28"/>
      <c r="L13" s="29"/>
      <c r="P13" s="47" t="s">
        <v>53</v>
      </c>
      <c r="Q13" s="39" t="s">
        <v>54</v>
      </c>
      <c r="R13" s="62">
        <f>P8+P8/100*S12</f>
        <v>909</v>
      </c>
      <c r="S13" s="62"/>
    </row>
    <row r="14" spans="2:19" ht="15">
      <c r="B14" s="19" t="s">
        <v>31</v>
      </c>
      <c r="C14" s="21"/>
      <c r="D14" s="35"/>
      <c r="E14" s="33">
        <v>5</v>
      </c>
      <c r="F14" s="35"/>
      <c r="G14" s="33">
        <v>5</v>
      </c>
      <c r="H14" s="35"/>
      <c r="I14" s="51">
        <v>100000</v>
      </c>
      <c r="J14" s="52"/>
      <c r="K14" s="35"/>
      <c r="L14" s="30">
        <v>0.5</v>
      </c>
      <c r="P14" s="47"/>
      <c r="Q14" s="39" t="s">
        <v>55</v>
      </c>
      <c r="R14" s="62">
        <f>P8-P8/100*S12</f>
        <v>891</v>
      </c>
      <c r="S14" s="63"/>
    </row>
    <row r="15" spans="2:19" ht="15">
      <c r="B15" s="19" t="s">
        <v>32</v>
      </c>
      <c r="C15" s="24"/>
      <c r="D15" s="35"/>
      <c r="E15" s="33">
        <v>6</v>
      </c>
      <c r="F15" s="35"/>
      <c r="G15" s="33">
        <v>6</v>
      </c>
      <c r="H15" s="35"/>
      <c r="I15" s="51">
        <v>1000000</v>
      </c>
      <c r="J15" s="52"/>
      <c r="K15" s="35"/>
      <c r="L15" s="30">
        <v>0.25</v>
      </c>
      <c r="Q15" s="28" t="s">
        <v>57</v>
      </c>
      <c r="R15" s="64">
        <f>P8/1000</f>
        <v>0.9</v>
      </c>
      <c r="S15" s="64"/>
    </row>
    <row r="16" spans="2:19" ht="15">
      <c r="B16" s="19" t="s">
        <v>33</v>
      </c>
      <c r="C16" s="25"/>
      <c r="D16" s="35"/>
      <c r="E16" s="33">
        <v>7</v>
      </c>
      <c r="F16" s="35"/>
      <c r="G16" s="33">
        <v>7</v>
      </c>
      <c r="H16" s="35"/>
      <c r="I16" s="51">
        <v>10000000</v>
      </c>
      <c r="J16" s="52"/>
      <c r="K16" s="35"/>
      <c r="L16" s="30">
        <v>0.1</v>
      </c>
      <c r="Q16" s="28" t="s">
        <v>58</v>
      </c>
      <c r="R16" s="50">
        <f>R15/1000</f>
        <v>0.0009</v>
      </c>
      <c r="S16" s="50"/>
    </row>
    <row r="17" spans="2:12" ht="15">
      <c r="B17" s="19" t="s">
        <v>34</v>
      </c>
      <c r="C17" s="16"/>
      <c r="D17" s="35"/>
      <c r="E17" s="33">
        <v>8</v>
      </c>
      <c r="F17" s="35"/>
      <c r="G17" s="33">
        <v>8</v>
      </c>
      <c r="H17" s="35"/>
      <c r="I17" s="51">
        <v>100000000</v>
      </c>
      <c r="J17" s="52"/>
      <c r="K17" s="35"/>
      <c r="L17" s="30">
        <v>0.05</v>
      </c>
    </row>
    <row r="18" spans="2:12" ht="15">
      <c r="B18" s="19" t="s">
        <v>35</v>
      </c>
      <c r="C18" s="18"/>
      <c r="D18" s="35" t="s">
        <v>49</v>
      </c>
      <c r="E18" s="33">
        <v>9</v>
      </c>
      <c r="F18" s="35"/>
      <c r="G18" s="33">
        <v>9</v>
      </c>
      <c r="H18" s="35"/>
      <c r="I18" s="51">
        <v>1000000000</v>
      </c>
      <c r="J18" s="52"/>
      <c r="K18" s="28"/>
      <c r="L18" s="30"/>
    </row>
    <row r="19" ht="15">
      <c r="Q19" s="40"/>
    </row>
    <row r="20" ht="15">
      <c r="Q20" s="40"/>
    </row>
    <row r="21" ht="15">
      <c r="Q21" s="40"/>
    </row>
    <row r="22" spans="2:15" ht="15">
      <c r="B22" s="72" t="s">
        <v>37</v>
      </c>
      <c r="C22" s="73"/>
      <c r="D22" s="67" t="s">
        <v>23</v>
      </c>
      <c r="E22" s="66"/>
      <c r="F22" s="66"/>
      <c r="G22" s="66"/>
      <c r="H22" s="66"/>
      <c r="I22" s="66"/>
      <c r="J22" s="66"/>
      <c r="K22" s="66"/>
      <c r="L22" s="45"/>
      <c r="M22" s="67" t="s">
        <v>1</v>
      </c>
      <c r="N22" s="45"/>
      <c r="O22" s="26" t="s">
        <v>41</v>
      </c>
    </row>
    <row r="23" spans="2:15" ht="15">
      <c r="B23" s="67" t="s">
        <v>18</v>
      </c>
      <c r="C23" s="68"/>
      <c r="D23" s="31"/>
      <c r="E23" s="27" t="s">
        <v>19</v>
      </c>
      <c r="F23" s="27"/>
      <c r="G23" s="27" t="s">
        <v>20</v>
      </c>
      <c r="H23" s="27"/>
      <c r="I23" s="27" t="s">
        <v>21</v>
      </c>
      <c r="J23" s="65" t="s">
        <v>38</v>
      </c>
      <c r="K23" s="69"/>
      <c r="L23" s="45"/>
      <c r="M23" s="65" t="s">
        <v>39</v>
      </c>
      <c r="N23" s="45"/>
      <c r="O23" s="27" t="s">
        <v>40</v>
      </c>
    </row>
    <row r="24" spans="2:21" ht="15" customHeight="1">
      <c r="B24" s="19" t="s">
        <v>24</v>
      </c>
      <c r="C24" s="14"/>
      <c r="D24" s="28"/>
      <c r="E24" s="28"/>
      <c r="F24" s="28"/>
      <c r="G24" s="28"/>
      <c r="H24" s="28"/>
      <c r="I24" s="28"/>
      <c r="J24" s="28"/>
      <c r="K24" s="35"/>
      <c r="L24" s="28">
        <v>0.01</v>
      </c>
      <c r="M24" s="28"/>
      <c r="N24" s="29"/>
      <c r="O24" s="28"/>
      <c r="Q24" s="53">
        <f>(Q28*100+R28*10+S28)*T28</f>
        <v>420</v>
      </c>
      <c r="R24" s="54"/>
      <c r="S24" s="54"/>
      <c r="T24" s="54"/>
      <c r="U24" s="55"/>
    </row>
    <row r="25" spans="2:21" ht="15" customHeight="1">
      <c r="B25" s="19" t="s">
        <v>25</v>
      </c>
      <c r="C25" s="19"/>
      <c r="D25" s="28"/>
      <c r="E25" s="28"/>
      <c r="F25" s="28"/>
      <c r="G25" s="28"/>
      <c r="H25" s="28"/>
      <c r="I25" s="28"/>
      <c r="J25" s="28"/>
      <c r="K25" s="35"/>
      <c r="L25" s="28">
        <v>0.1</v>
      </c>
      <c r="M25" s="28"/>
      <c r="N25" s="29"/>
      <c r="O25" s="28"/>
      <c r="Q25" s="56"/>
      <c r="R25" s="57"/>
      <c r="S25" s="57"/>
      <c r="T25" s="57"/>
      <c r="U25" s="58"/>
    </row>
    <row r="26" spans="2:21" ht="15" customHeight="1">
      <c r="B26" s="19" t="s">
        <v>26</v>
      </c>
      <c r="C26" s="15"/>
      <c r="D26" s="28"/>
      <c r="E26" s="33"/>
      <c r="F26" s="21"/>
      <c r="G26" s="33">
        <v>0</v>
      </c>
      <c r="H26" s="21" t="s">
        <v>49</v>
      </c>
      <c r="I26" s="33">
        <v>0</v>
      </c>
      <c r="J26" s="28"/>
      <c r="K26" s="35" t="s">
        <v>49</v>
      </c>
      <c r="L26" s="28">
        <v>1</v>
      </c>
      <c r="M26" s="28"/>
      <c r="N26" s="29"/>
      <c r="O26" s="28" t="s">
        <v>42</v>
      </c>
      <c r="Q26" s="59"/>
      <c r="R26" s="60"/>
      <c r="S26" s="60"/>
      <c r="T26" s="60"/>
      <c r="U26" s="61"/>
    </row>
    <row r="27" spans="2:21" ht="15">
      <c r="B27" s="19" t="s">
        <v>27</v>
      </c>
      <c r="C27" s="23"/>
      <c r="D27" s="35"/>
      <c r="E27" s="33">
        <v>1</v>
      </c>
      <c r="F27" s="35"/>
      <c r="G27" s="33">
        <v>1</v>
      </c>
      <c r="H27" s="35"/>
      <c r="I27" s="33">
        <v>1</v>
      </c>
      <c r="J27" s="28"/>
      <c r="K27" s="35"/>
      <c r="L27" s="28">
        <v>10</v>
      </c>
      <c r="M27" s="35"/>
      <c r="N27" s="44">
        <v>1</v>
      </c>
      <c r="O27" s="28" t="s">
        <v>43</v>
      </c>
      <c r="Q27" s="36" t="s">
        <v>56</v>
      </c>
      <c r="R27" s="36" t="s">
        <v>50</v>
      </c>
      <c r="S27" s="36" t="s">
        <v>51</v>
      </c>
      <c r="T27" s="36" t="s">
        <v>52</v>
      </c>
      <c r="U27" s="36" t="s">
        <v>1</v>
      </c>
    </row>
    <row r="28" spans="2:21" ht="15">
      <c r="B28" s="19" t="s">
        <v>28</v>
      </c>
      <c r="C28" s="22"/>
      <c r="D28" s="35"/>
      <c r="E28" s="33">
        <v>2</v>
      </c>
      <c r="F28" s="35" t="s">
        <v>49</v>
      </c>
      <c r="G28" s="33">
        <v>2</v>
      </c>
      <c r="H28" s="35"/>
      <c r="I28" s="33">
        <v>2</v>
      </c>
      <c r="J28" s="28"/>
      <c r="K28" s="35"/>
      <c r="L28" s="28">
        <v>100</v>
      </c>
      <c r="M28" s="35"/>
      <c r="N28" s="44">
        <v>2</v>
      </c>
      <c r="O28" s="28" t="s">
        <v>44</v>
      </c>
      <c r="Q28" s="37">
        <f>VLOOKUP("x",D27:E35,2,TRUE)</f>
        <v>4</v>
      </c>
      <c r="R28" s="37">
        <f>VLOOKUP("x",F26:G35,2,TRUE)</f>
        <v>2</v>
      </c>
      <c r="S28" s="37">
        <f>VLOOKUP("x",H26:I35,2,TRUE)</f>
        <v>0</v>
      </c>
      <c r="T28" s="43">
        <f>VLOOKUP("x",K24:L32,2,TRUE)</f>
        <v>1</v>
      </c>
      <c r="U28" s="41">
        <f>VLOOKUP("x",M27:N34,2,TRUE)</f>
        <v>0.5</v>
      </c>
    </row>
    <row r="29" spans="2:21" ht="15">
      <c r="B29" s="19" t="s">
        <v>29</v>
      </c>
      <c r="C29" s="20"/>
      <c r="D29" s="35"/>
      <c r="E29" s="33">
        <v>3</v>
      </c>
      <c r="F29" s="35"/>
      <c r="G29" s="33">
        <v>3</v>
      </c>
      <c r="H29" s="35"/>
      <c r="I29" s="33">
        <v>3</v>
      </c>
      <c r="J29" s="28"/>
      <c r="K29" s="35"/>
      <c r="L29" s="34">
        <v>1000</v>
      </c>
      <c r="M29" s="34"/>
      <c r="N29" s="29"/>
      <c r="O29" s="28" t="s">
        <v>45</v>
      </c>
      <c r="Q29" s="47" t="s">
        <v>53</v>
      </c>
      <c r="R29" s="39" t="s">
        <v>54</v>
      </c>
      <c r="S29" s="48">
        <f>Q24+Q24/100*U28</f>
        <v>422.1</v>
      </c>
      <c r="T29" s="48"/>
      <c r="U29" s="49"/>
    </row>
    <row r="30" spans="2:21" ht="15">
      <c r="B30" s="19" t="s">
        <v>30</v>
      </c>
      <c r="C30" s="17"/>
      <c r="D30" s="35" t="s">
        <v>49</v>
      </c>
      <c r="E30" s="33">
        <v>4</v>
      </c>
      <c r="F30" s="35"/>
      <c r="G30" s="33">
        <v>4</v>
      </c>
      <c r="H30" s="35"/>
      <c r="I30" s="33">
        <v>4</v>
      </c>
      <c r="J30" s="28"/>
      <c r="K30" s="35"/>
      <c r="L30" s="34">
        <v>10000</v>
      </c>
      <c r="M30" s="34"/>
      <c r="N30" s="29"/>
      <c r="O30" s="28" t="s">
        <v>46</v>
      </c>
      <c r="Q30" s="47"/>
      <c r="R30" s="39" t="s">
        <v>55</v>
      </c>
      <c r="S30" s="48">
        <f>Q24-Q24/100*U28</f>
        <v>417.9</v>
      </c>
      <c r="T30" s="48"/>
      <c r="U30" s="49"/>
    </row>
    <row r="31" spans="2:21" ht="15">
      <c r="B31" s="19" t="s">
        <v>31</v>
      </c>
      <c r="C31" s="21"/>
      <c r="D31" s="35"/>
      <c r="E31" s="33">
        <v>5</v>
      </c>
      <c r="F31" s="35"/>
      <c r="G31" s="33">
        <v>5</v>
      </c>
      <c r="H31" s="35"/>
      <c r="I31" s="33">
        <v>5</v>
      </c>
      <c r="J31" s="28"/>
      <c r="K31" s="35"/>
      <c r="L31" s="34">
        <v>100000</v>
      </c>
      <c r="M31" s="42" t="s">
        <v>49</v>
      </c>
      <c r="N31" s="44">
        <v>0.5</v>
      </c>
      <c r="O31" s="28"/>
      <c r="R31" s="28" t="s">
        <v>57</v>
      </c>
      <c r="S31" s="50">
        <f>Q24/1000</f>
        <v>0.42</v>
      </c>
      <c r="T31" s="50"/>
      <c r="U31" s="46"/>
    </row>
    <row r="32" spans="2:21" ht="15">
      <c r="B32" s="19" t="s">
        <v>32</v>
      </c>
      <c r="C32" s="24"/>
      <c r="D32" s="35"/>
      <c r="E32" s="33">
        <v>6</v>
      </c>
      <c r="F32" s="35"/>
      <c r="G32" s="33">
        <v>6</v>
      </c>
      <c r="H32" s="35"/>
      <c r="I32" s="33">
        <v>6</v>
      </c>
      <c r="J32" s="28"/>
      <c r="K32" s="35"/>
      <c r="L32" s="34">
        <v>1000000</v>
      </c>
      <c r="M32" s="42"/>
      <c r="N32" s="44">
        <v>0.25</v>
      </c>
      <c r="O32" s="28" t="s">
        <v>47</v>
      </c>
      <c r="R32" s="28" t="s">
        <v>58</v>
      </c>
      <c r="S32" s="50">
        <f>S31/1000</f>
        <v>0.00041999999999999996</v>
      </c>
      <c r="T32" s="50"/>
      <c r="U32" s="46"/>
    </row>
    <row r="33" spans="2:15" ht="15">
      <c r="B33" s="19" t="s">
        <v>33</v>
      </c>
      <c r="C33" s="25"/>
      <c r="D33" s="35"/>
      <c r="E33" s="33">
        <v>7</v>
      </c>
      <c r="F33" s="35"/>
      <c r="G33" s="33">
        <v>7</v>
      </c>
      <c r="H33" s="35"/>
      <c r="I33" s="33">
        <v>7</v>
      </c>
      <c r="J33" s="28"/>
      <c r="K33" s="28"/>
      <c r="L33" s="34"/>
      <c r="M33" s="42"/>
      <c r="N33" s="44">
        <v>0.1</v>
      </c>
      <c r="O33" s="28" t="s">
        <v>48</v>
      </c>
    </row>
    <row r="34" spans="2:15" ht="15">
      <c r="B34" s="19" t="s">
        <v>34</v>
      </c>
      <c r="C34" s="16"/>
      <c r="D34" s="35"/>
      <c r="E34" s="33">
        <v>8</v>
      </c>
      <c r="F34" s="35"/>
      <c r="G34" s="33">
        <v>8</v>
      </c>
      <c r="H34" s="35"/>
      <c r="I34" s="33">
        <v>8</v>
      </c>
      <c r="J34" s="28"/>
      <c r="K34" s="28"/>
      <c r="L34" s="34"/>
      <c r="M34" s="42"/>
      <c r="N34" s="44">
        <v>0.05</v>
      </c>
      <c r="O34" s="28"/>
    </row>
    <row r="35" spans="2:15" ht="15">
      <c r="B35" s="19" t="s">
        <v>35</v>
      </c>
      <c r="C35" s="18"/>
      <c r="D35" s="35"/>
      <c r="E35" s="33">
        <v>9</v>
      </c>
      <c r="F35" s="35"/>
      <c r="G35" s="33">
        <v>9</v>
      </c>
      <c r="H35" s="35"/>
      <c r="I35" s="33">
        <v>9</v>
      </c>
      <c r="J35" s="28"/>
      <c r="K35" s="28"/>
      <c r="L35" s="34"/>
      <c r="M35" s="34"/>
      <c r="N35" s="30"/>
      <c r="O35" s="28"/>
    </row>
  </sheetData>
  <sheetProtection/>
  <mergeCells count="38">
    <mergeCell ref="B6:C6"/>
    <mergeCell ref="B23:C23"/>
    <mergeCell ref="J23:L23"/>
    <mergeCell ref="B5:C5"/>
    <mergeCell ref="B22:C22"/>
    <mergeCell ref="M22:N22"/>
    <mergeCell ref="M23:N23"/>
    <mergeCell ref="I9:J9"/>
    <mergeCell ref="I10:J10"/>
    <mergeCell ref="I11:J11"/>
    <mergeCell ref="F6:G6"/>
    <mergeCell ref="H6:J6"/>
    <mergeCell ref="D22:L22"/>
    <mergeCell ref="D6:E6"/>
    <mergeCell ref="D5:J5"/>
    <mergeCell ref="K5:L5"/>
    <mergeCell ref="K6:L6"/>
    <mergeCell ref="I7:J7"/>
    <mergeCell ref="I8:J8"/>
    <mergeCell ref="I12:J12"/>
    <mergeCell ref="I13:J13"/>
    <mergeCell ref="I14:J14"/>
    <mergeCell ref="I15:J15"/>
    <mergeCell ref="I16:J16"/>
    <mergeCell ref="I17:J17"/>
    <mergeCell ref="P8:S10"/>
    <mergeCell ref="P13:P14"/>
    <mergeCell ref="R13:S13"/>
    <mergeCell ref="R14:S14"/>
    <mergeCell ref="Q24:U26"/>
    <mergeCell ref="R15:S15"/>
    <mergeCell ref="R16:S16"/>
    <mergeCell ref="Q29:Q30"/>
    <mergeCell ref="S29:U29"/>
    <mergeCell ref="S30:U30"/>
    <mergeCell ref="S31:U31"/>
    <mergeCell ref="S32:U32"/>
    <mergeCell ref="I18:J18"/>
  </mergeCells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5"/>
  <sheetViews>
    <sheetView tabSelected="1" zoomScalePageLayoutView="0" workbookViewId="0" topLeftCell="A1">
      <selection activeCell="N38" sqref="N38"/>
    </sheetView>
  </sheetViews>
  <sheetFormatPr defaultColWidth="11.421875" defaultRowHeight="15"/>
  <cols>
    <col min="1" max="2" width="11.421875" style="12" customWidth="1"/>
    <col min="3" max="3" width="5.140625" style="12" customWidth="1"/>
    <col min="4" max="4" width="3.7109375" style="12" customWidth="1"/>
    <col min="5" max="5" width="7.28125" style="12" customWidth="1"/>
    <col min="6" max="6" width="3.7109375" style="12" customWidth="1"/>
    <col min="7" max="7" width="7.28125" style="12" customWidth="1"/>
    <col min="8" max="8" width="3.7109375" style="12" customWidth="1"/>
    <col min="9" max="9" width="7.28125" style="12" customWidth="1"/>
    <col min="10" max="10" width="13.421875" style="12" customWidth="1"/>
    <col min="11" max="11" width="3.7109375" style="12" customWidth="1"/>
    <col min="12" max="12" width="13.140625" style="12" customWidth="1"/>
    <col min="13" max="13" width="3.7109375" style="12" customWidth="1"/>
    <col min="14" max="15" width="11.421875" style="12" customWidth="1"/>
    <col min="16" max="16" width="13.57421875" style="12" customWidth="1"/>
    <col min="17" max="17" width="13.28125" style="12" customWidth="1"/>
    <col min="18" max="18" width="12.57421875" style="12" customWidth="1"/>
    <col min="19" max="19" width="11.421875" style="12" customWidth="1"/>
    <col min="20" max="20" width="13.57421875" style="12" customWidth="1"/>
    <col min="21" max="16384" width="11.421875" style="12" customWidth="1"/>
  </cols>
  <sheetData>
    <row r="1" ht="15"/>
    <row r="2" ht="18.75">
      <c r="B2" s="32" t="s">
        <v>16</v>
      </c>
    </row>
    <row r="3" ht="15"/>
    <row r="4" spans="3:6" ht="15">
      <c r="C4" s="13"/>
      <c r="D4" s="13"/>
      <c r="E4" s="13"/>
      <c r="F4" s="13"/>
    </row>
    <row r="5" spans="2:12" ht="15">
      <c r="B5" s="70" t="s">
        <v>17</v>
      </c>
      <c r="C5" s="71"/>
      <c r="D5" s="67" t="s">
        <v>23</v>
      </c>
      <c r="E5" s="66"/>
      <c r="F5" s="66"/>
      <c r="G5" s="66"/>
      <c r="H5" s="66"/>
      <c r="I5" s="66"/>
      <c r="J5" s="45"/>
      <c r="K5" s="67" t="s">
        <v>1</v>
      </c>
      <c r="L5" s="45"/>
    </row>
    <row r="6" spans="2:12" ht="15">
      <c r="B6" s="67" t="s">
        <v>18</v>
      </c>
      <c r="C6" s="68"/>
      <c r="D6" s="65" t="s">
        <v>19</v>
      </c>
      <c r="E6" s="45"/>
      <c r="F6" s="65" t="s">
        <v>20</v>
      </c>
      <c r="G6" s="45"/>
      <c r="H6" s="65" t="s">
        <v>36</v>
      </c>
      <c r="I6" s="66"/>
      <c r="J6" s="45"/>
      <c r="K6" s="65" t="s">
        <v>22</v>
      </c>
      <c r="L6" s="45"/>
    </row>
    <row r="7" spans="2:12" ht="15">
      <c r="B7" s="19" t="s">
        <v>24</v>
      </c>
      <c r="C7" s="14"/>
      <c r="D7" s="28"/>
      <c r="E7" s="28"/>
      <c r="F7" s="28"/>
      <c r="G7" s="28"/>
      <c r="H7" s="38"/>
      <c r="I7" s="51">
        <v>0.01</v>
      </c>
      <c r="J7" s="52"/>
      <c r="K7" s="38"/>
      <c r="L7" s="30">
        <v>10</v>
      </c>
    </row>
    <row r="8" spans="2:19" ht="15">
      <c r="B8" s="19" t="s">
        <v>25</v>
      </c>
      <c r="C8" s="19"/>
      <c r="D8" s="28"/>
      <c r="E8" s="28"/>
      <c r="F8" s="28"/>
      <c r="G8" s="28"/>
      <c r="H8" s="38"/>
      <c r="I8" s="51">
        <v>0.1</v>
      </c>
      <c r="J8" s="52"/>
      <c r="K8" s="38"/>
      <c r="L8" s="30">
        <v>5</v>
      </c>
      <c r="P8" s="53">
        <f>(P12*10+Q12)*R12</f>
        <v>900</v>
      </c>
      <c r="Q8" s="54"/>
      <c r="R8" s="54"/>
      <c r="S8" s="55"/>
    </row>
    <row r="9" spans="2:19" ht="15">
      <c r="B9" s="19" t="s">
        <v>26</v>
      </c>
      <c r="C9" s="15"/>
      <c r="D9" s="28"/>
      <c r="E9" s="28"/>
      <c r="F9" s="38" t="s">
        <v>49</v>
      </c>
      <c r="G9" s="33">
        <v>0</v>
      </c>
      <c r="H9" s="38"/>
      <c r="I9" s="51">
        <v>1</v>
      </c>
      <c r="J9" s="52"/>
      <c r="K9" s="28"/>
      <c r="L9" s="29"/>
      <c r="P9" s="56"/>
      <c r="Q9" s="57"/>
      <c r="R9" s="57"/>
      <c r="S9" s="58"/>
    </row>
    <row r="10" spans="2:19" ht="15">
      <c r="B10" s="19" t="s">
        <v>27</v>
      </c>
      <c r="C10" s="23"/>
      <c r="D10" s="38"/>
      <c r="E10" s="33">
        <v>1</v>
      </c>
      <c r="F10" s="38"/>
      <c r="G10" s="33">
        <v>1</v>
      </c>
      <c r="H10" s="38" t="s">
        <v>49</v>
      </c>
      <c r="I10" s="51">
        <v>10</v>
      </c>
      <c r="J10" s="52"/>
      <c r="K10" s="38" t="s">
        <v>49</v>
      </c>
      <c r="L10" s="30">
        <v>1</v>
      </c>
      <c r="P10" s="59"/>
      <c r="Q10" s="60"/>
      <c r="R10" s="60"/>
      <c r="S10" s="61"/>
    </row>
    <row r="11" spans="2:19" ht="15">
      <c r="B11" s="19" t="s">
        <v>28</v>
      </c>
      <c r="C11" s="22"/>
      <c r="D11" s="38"/>
      <c r="E11" s="33">
        <v>2</v>
      </c>
      <c r="F11" s="38"/>
      <c r="G11" s="33">
        <v>2</v>
      </c>
      <c r="H11" s="38"/>
      <c r="I11" s="51">
        <v>100</v>
      </c>
      <c r="J11" s="52"/>
      <c r="K11" s="38"/>
      <c r="L11" s="30">
        <v>2</v>
      </c>
      <c r="P11" s="36" t="s">
        <v>50</v>
      </c>
      <c r="Q11" s="36" t="s">
        <v>51</v>
      </c>
      <c r="R11" s="36" t="s">
        <v>52</v>
      </c>
      <c r="S11" s="36" t="s">
        <v>1</v>
      </c>
    </row>
    <row r="12" spans="2:19" ht="15">
      <c r="B12" s="19" t="s">
        <v>29</v>
      </c>
      <c r="C12" s="20"/>
      <c r="D12" s="38"/>
      <c r="E12" s="33">
        <v>3</v>
      </c>
      <c r="F12" s="38"/>
      <c r="G12" s="33">
        <v>3</v>
      </c>
      <c r="H12" s="38"/>
      <c r="I12" s="51">
        <v>1000</v>
      </c>
      <c r="J12" s="52"/>
      <c r="K12" s="28"/>
      <c r="L12" s="29"/>
      <c r="P12" s="96">
        <f>VLOOKUP("x",D10:E18,2,TRUE)</f>
        <v>9</v>
      </c>
      <c r="Q12" s="96">
        <f>VLOOKUP("x",F9:G18,2,TRUE)</f>
        <v>0</v>
      </c>
      <c r="R12" s="96">
        <f>VLOOKUP("x",H7:J18,2,TRUE)</f>
        <v>10</v>
      </c>
      <c r="S12" s="98">
        <f>VLOOKUP("x",K7:L17,2,TRUE)</f>
        <v>1</v>
      </c>
    </row>
    <row r="13" spans="2:19" ht="15">
      <c r="B13" s="19" t="s">
        <v>30</v>
      </c>
      <c r="C13" s="17"/>
      <c r="D13" s="38"/>
      <c r="E13" s="33">
        <v>4</v>
      </c>
      <c r="F13" s="38"/>
      <c r="G13" s="33">
        <v>4</v>
      </c>
      <c r="H13" s="38"/>
      <c r="I13" s="51">
        <v>10000</v>
      </c>
      <c r="J13" s="52"/>
      <c r="K13" s="28"/>
      <c r="L13" s="29"/>
      <c r="P13" s="47" t="s">
        <v>53</v>
      </c>
      <c r="Q13" s="39" t="s">
        <v>54</v>
      </c>
      <c r="R13" s="62">
        <f>P8+P8/100*S12</f>
        <v>909</v>
      </c>
      <c r="S13" s="62"/>
    </row>
    <row r="14" spans="2:19" ht="15">
      <c r="B14" s="19" t="s">
        <v>31</v>
      </c>
      <c r="C14" s="21"/>
      <c r="D14" s="38"/>
      <c r="E14" s="33">
        <v>5</v>
      </c>
      <c r="F14" s="38"/>
      <c r="G14" s="33">
        <v>5</v>
      </c>
      <c r="H14" s="38"/>
      <c r="I14" s="51">
        <v>100000</v>
      </c>
      <c r="J14" s="52"/>
      <c r="K14" s="38"/>
      <c r="L14" s="30">
        <v>0.5</v>
      </c>
      <c r="P14" s="47"/>
      <c r="Q14" s="39" t="s">
        <v>55</v>
      </c>
      <c r="R14" s="62">
        <f>P8-P8/100*S12</f>
        <v>891</v>
      </c>
      <c r="S14" s="63"/>
    </row>
    <row r="15" spans="2:19" ht="15">
      <c r="B15" s="19" t="s">
        <v>32</v>
      </c>
      <c r="C15" s="24"/>
      <c r="D15" s="38"/>
      <c r="E15" s="33">
        <v>6</v>
      </c>
      <c r="F15" s="38"/>
      <c r="G15" s="33">
        <v>6</v>
      </c>
      <c r="H15" s="38"/>
      <c r="I15" s="51">
        <v>1000000</v>
      </c>
      <c r="J15" s="52"/>
      <c r="K15" s="38"/>
      <c r="L15" s="30">
        <v>0.25</v>
      </c>
      <c r="Q15" s="28" t="s">
        <v>57</v>
      </c>
      <c r="R15" s="64">
        <f>P8/1000</f>
        <v>0.9</v>
      </c>
      <c r="S15" s="64"/>
    </row>
    <row r="16" spans="2:19" ht="15">
      <c r="B16" s="19" t="s">
        <v>33</v>
      </c>
      <c r="C16" s="25"/>
      <c r="D16" s="38"/>
      <c r="E16" s="33">
        <v>7</v>
      </c>
      <c r="F16" s="38"/>
      <c r="G16" s="33">
        <v>7</v>
      </c>
      <c r="H16" s="38"/>
      <c r="I16" s="51">
        <v>10000000</v>
      </c>
      <c r="J16" s="52"/>
      <c r="K16" s="38"/>
      <c r="L16" s="30">
        <v>0.1</v>
      </c>
      <c r="Q16" s="28" t="s">
        <v>58</v>
      </c>
      <c r="R16" s="50">
        <f>R15/1000</f>
        <v>0.0009</v>
      </c>
      <c r="S16" s="50"/>
    </row>
    <row r="17" spans="2:12" ht="15">
      <c r="B17" s="19" t="s">
        <v>34</v>
      </c>
      <c r="C17" s="16"/>
      <c r="D17" s="38"/>
      <c r="E17" s="33">
        <v>8</v>
      </c>
      <c r="F17" s="38"/>
      <c r="G17" s="33">
        <v>8</v>
      </c>
      <c r="H17" s="38"/>
      <c r="I17" s="51">
        <v>100000000</v>
      </c>
      <c r="J17" s="52"/>
      <c r="K17" s="38"/>
      <c r="L17" s="30">
        <v>0.05</v>
      </c>
    </row>
    <row r="18" spans="2:12" ht="15">
      <c r="B18" s="19" t="s">
        <v>35</v>
      </c>
      <c r="C18" s="18"/>
      <c r="D18" s="38" t="s">
        <v>49</v>
      </c>
      <c r="E18" s="33">
        <v>9</v>
      </c>
      <c r="F18" s="38"/>
      <c r="G18" s="33">
        <v>9</v>
      </c>
      <c r="H18" s="38"/>
      <c r="I18" s="51">
        <v>1000000000</v>
      </c>
      <c r="J18" s="52"/>
      <c r="K18" s="28"/>
      <c r="L18" s="30"/>
    </row>
    <row r="19" ht="15">
      <c r="Q19" s="40"/>
    </row>
    <row r="20" ht="15">
      <c r="Q20" s="40"/>
    </row>
    <row r="21" ht="15">
      <c r="Q21" s="40"/>
    </row>
    <row r="22" spans="2:15" ht="15">
      <c r="B22" s="72" t="s">
        <v>37</v>
      </c>
      <c r="C22" s="73"/>
      <c r="D22" s="67" t="s">
        <v>23</v>
      </c>
      <c r="E22" s="66"/>
      <c r="F22" s="66"/>
      <c r="G22" s="66"/>
      <c r="H22" s="66"/>
      <c r="I22" s="66"/>
      <c r="J22" s="66"/>
      <c r="K22" s="66"/>
      <c r="L22" s="45"/>
      <c r="M22" s="67" t="s">
        <v>1</v>
      </c>
      <c r="N22" s="45"/>
      <c r="O22" s="26" t="s">
        <v>41</v>
      </c>
    </row>
    <row r="23" spans="2:15" ht="15">
      <c r="B23" s="67" t="s">
        <v>18</v>
      </c>
      <c r="C23" s="68"/>
      <c r="D23" s="31"/>
      <c r="E23" s="27" t="s">
        <v>19</v>
      </c>
      <c r="F23" s="27"/>
      <c r="G23" s="27" t="s">
        <v>20</v>
      </c>
      <c r="H23" s="27"/>
      <c r="I23" s="27" t="s">
        <v>21</v>
      </c>
      <c r="J23" s="65" t="s">
        <v>38</v>
      </c>
      <c r="K23" s="69"/>
      <c r="L23" s="45"/>
      <c r="M23" s="65" t="s">
        <v>39</v>
      </c>
      <c r="N23" s="45"/>
      <c r="O23" s="27" t="s">
        <v>40</v>
      </c>
    </row>
    <row r="24" spans="2:21" ht="15" customHeight="1">
      <c r="B24" s="19" t="s">
        <v>24</v>
      </c>
      <c r="C24" s="14"/>
      <c r="D24" s="28"/>
      <c r="E24" s="28"/>
      <c r="F24" s="28"/>
      <c r="G24" s="28"/>
      <c r="H24" s="28"/>
      <c r="I24" s="28"/>
      <c r="J24" s="28"/>
      <c r="K24" s="38"/>
      <c r="L24" s="28">
        <v>0.01</v>
      </c>
      <c r="M24" s="28"/>
      <c r="N24" s="29"/>
      <c r="O24" s="28"/>
      <c r="Q24" s="53">
        <f>(Q28*100+R28*10+S28)*T28</f>
        <v>420</v>
      </c>
      <c r="R24" s="54"/>
      <c r="S24" s="54"/>
      <c r="T24" s="54"/>
      <c r="U24" s="55"/>
    </row>
    <row r="25" spans="2:21" ht="15" customHeight="1">
      <c r="B25" s="19" t="s">
        <v>25</v>
      </c>
      <c r="C25" s="19"/>
      <c r="D25" s="28"/>
      <c r="E25" s="28"/>
      <c r="F25" s="28"/>
      <c r="G25" s="28"/>
      <c r="H25" s="28"/>
      <c r="I25" s="28"/>
      <c r="J25" s="28"/>
      <c r="K25" s="38"/>
      <c r="L25" s="28">
        <v>0.1</v>
      </c>
      <c r="M25" s="28"/>
      <c r="N25" s="29"/>
      <c r="O25" s="28"/>
      <c r="Q25" s="56"/>
      <c r="R25" s="57"/>
      <c r="S25" s="57"/>
      <c r="T25" s="57"/>
      <c r="U25" s="58"/>
    </row>
    <row r="26" spans="2:21" ht="15" customHeight="1">
      <c r="B26" s="19" t="s">
        <v>26</v>
      </c>
      <c r="C26" s="15"/>
      <c r="D26" s="28"/>
      <c r="E26" s="33"/>
      <c r="F26" s="17"/>
      <c r="G26" s="33">
        <v>0</v>
      </c>
      <c r="H26" s="17" t="s">
        <v>49</v>
      </c>
      <c r="I26" s="33">
        <v>0</v>
      </c>
      <c r="J26" s="28"/>
      <c r="K26" s="38" t="s">
        <v>49</v>
      </c>
      <c r="L26" s="28">
        <v>1</v>
      </c>
      <c r="M26" s="28"/>
      <c r="N26" s="29"/>
      <c r="O26" s="28" t="s">
        <v>42</v>
      </c>
      <c r="Q26" s="59"/>
      <c r="R26" s="60"/>
      <c r="S26" s="60"/>
      <c r="T26" s="60"/>
      <c r="U26" s="61"/>
    </row>
    <row r="27" spans="2:21" ht="15">
      <c r="B27" s="19" t="s">
        <v>27</v>
      </c>
      <c r="C27" s="23"/>
      <c r="D27" s="38"/>
      <c r="E27" s="33">
        <v>1</v>
      </c>
      <c r="F27" s="38"/>
      <c r="G27" s="33">
        <v>1</v>
      </c>
      <c r="H27" s="38"/>
      <c r="I27" s="33">
        <v>1</v>
      </c>
      <c r="J27" s="28"/>
      <c r="K27" s="38"/>
      <c r="L27" s="28">
        <v>10</v>
      </c>
      <c r="M27" s="38"/>
      <c r="N27" s="44">
        <v>1</v>
      </c>
      <c r="O27" s="28" t="s">
        <v>43</v>
      </c>
      <c r="Q27" s="36" t="s">
        <v>56</v>
      </c>
      <c r="R27" s="36" t="s">
        <v>50</v>
      </c>
      <c r="S27" s="36" t="s">
        <v>51</v>
      </c>
      <c r="T27" s="36" t="s">
        <v>52</v>
      </c>
      <c r="U27" s="36" t="s">
        <v>1</v>
      </c>
    </row>
    <row r="28" spans="2:21" ht="15">
      <c r="B28" s="19" t="s">
        <v>28</v>
      </c>
      <c r="C28" s="22"/>
      <c r="D28" s="38"/>
      <c r="E28" s="33">
        <v>2</v>
      </c>
      <c r="F28" s="38" t="s">
        <v>49</v>
      </c>
      <c r="G28" s="33">
        <v>2</v>
      </c>
      <c r="H28" s="38"/>
      <c r="I28" s="33">
        <v>2</v>
      </c>
      <c r="J28" s="28"/>
      <c r="K28" s="38"/>
      <c r="L28" s="28">
        <v>100</v>
      </c>
      <c r="M28" s="38"/>
      <c r="N28" s="44">
        <v>2</v>
      </c>
      <c r="O28" s="28" t="s">
        <v>44</v>
      </c>
      <c r="Q28" s="96">
        <f>VLOOKUP("x",D27:E35,2,TRUE)</f>
        <v>4</v>
      </c>
      <c r="R28" s="96">
        <f>VLOOKUP("x",F26:G35,2,TRUE)</f>
        <v>2</v>
      </c>
      <c r="S28" s="96">
        <f>VLOOKUP("x",H26:I35,2,TRUE)</f>
        <v>0</v>
      </c>
      <c r="T28" s="97">
        <f>VLOOKUP("x",K24:L32,2,TRUE)</f>
        <v>1</v>
      </c>
      <c r="U28" s="98">
        <f>VLOOKUP("x",M27:N34,2,TRUE)</f>
        <v>0.5</v>
      </c>
    </row>
    <row r="29" spans="2:21" ht="15">
      <c r="B29" s="19" t="s">
        <v>29</v>
      </c>
      <c r="C29" s="20"/>
      <c r="D29" s="38"/>
      <c r="E29" s="33">
        <v>3</v>
      </c>
      <c r="F29" s="38"/>
      <c r="G29" s="33">
        <v>3</v>
      </c>
      <c r="H29" s="38"/>
      <c r="I29" s="33">
        <v>3</v>
      </c>
      <c r="J29" s="28"/>
      <c r="K29" s="38"/>
      <c r="L29" s="34">
        <v>1000</v>
      </c>
      <c r="M29" s="34"/>
      <c r="N29" s="29"/>
      <c r="O29" s="28" t="s">
        <v>45</v>
      </c>
      <c r="Q29" s="47" t="s">
        <v>53</v>
      </c>
      <c r="R29" s="39" t="s">
        <v>54</v>
      </c>
      <c r="S29" s="48">
        <f>Q24+Q24/100*U28</f>
        <v>422.1</v>
      </c>
      <c r="T29" s="48"/>
      <c r="U29" s="49"/>
    </row>
    <row r="30" spans="2:21" ht="15">
      <c r="B30" s="19" t="s">
        <v>30</v>
      </c>
      <c r="C30" s="17"/>
      <c r="D30" s="38" t="s">
        <v>49</v>
      </c>
      <c r="E30" s="33">
        <v>4</v>
      </c>
      <c r="F30" s="38"/>
      <c r="G30" s="33">
        <v>4</v>
      </c>
      <c r="H30" s="38"/>
      <c r="I30" s="33">
        <v>4</v>
      </c>
      <c r="J30" s="28"/>
      <c r="K30" s="38"/>
      <c r="L30" s="34">
        <v>10000</v>
      </c>
      <c r="M30" s="34"/>
      <c r="N30" s="29"/>
      <c r="O30" s="28" t="s">
        <v>46</v>
      </c>
      <c r="Q30" s="47"/>
      <c r="R30" s="39" t="s">
        <v>55</v>
      </c>
      <c r="S30" s="48">
        <f>Q24-Q24/100*U28</f>
        <v>417.9</v>
      </c>
      <c r="T30" s="48"/>
      <c r="U30" s="49"/>
    </row>
    <row r="31" spans="2:21" ht="15">
      <c r="B31" s="19" t="s">
        <v>31</v>
      </c>
      <c r="C31" s="21"/>
      <c r="D31" s="38"/>
      <c r="E31" s="33">
        <v>5</v>
      </c>
      <c r="F31" s="38"/>
      <c r="G31" s="33">
        <v>5</v>
      </c>
      <c r="H31" s="38"/>
      <c r="I31" s="33">
        <v>5</v>
      </c>
      <c r="J31" s="28"/>
      <c r="K31" s="38"/>
      <c r="L31" s="34">
        <v>100000</v>
      </c>
      <c r="M31" s="99" t="s">
        <v>49</v>
      </c>
      <c r="N31" s="44">
        <v>0.5</v>
      </c>
      <c r="O31" s="28"/>
      <c r="R31" s="28" t="s">
        <v>57</v>
      </c>
      <c r="S31" s="50">
        <f>Q24/1000</f>
        <v>0.42</v>
      </c>
      <c r="T31" s="50"/>
      <c r="U31" s="46"/>
    </row>
    <row r="32" spans="2:21" ht="15">
      <c r="B32" s="19" t="s">
        <v>32</v>
      </c>
      <c r="C32" s="24"/>
      <c r="D32" s="38"/>
      <c r="E32" s="33">
        <v>6</v>
      </c>
      <c r="F32" s="38"/>
      <c r="G32" s="33">
        <v>6</v>
      </c>
      <c r="H32" s="38"/>
      <c r="I32" s="33">
        <v>6</v>
      </c>
      <c r="J32" s="28"/>
      <c r="K32" s="38"/>
      <c r="L32" s="34">
        <v>1000000</v>
      </c>
      <c r="M32" s="99"/>
      <c r="N32" s="44">
        <v>0.25</v>
      </c>
      <c r="O32" s="28" t="s">
        <v>47</v>
      </c>
      <c r="R32" s="28" t="s">
        <v>58</v>
      </c>
      <c r="S32" s="50">
        <f>S31/1000</f>
        <v>0.00041999999999999996</v>
      </c>
      <c r="T32" s="50"/>
      <c r="U32" s="46"/>
    </row>
    <row r="33" spans="2:15" ht="15">
      <c r="B33" s="19" t="s">
        <v>33</v>
      </c>
      <c r="C33" s="25"/>
      <c r="D33" s="38"/>
      <c r="E33" s="33">
        <v>7</v>
      </c>
      <c r="F33" s="38"/>
      <c r="G33" s="33">
        <v>7</v>
      </c>
      <c r="H33" s="38"/>
      <c r="I33" s="33">
        <v>7</v>
      </c>
      <c r="J33" s="28"/>
      <c r="K33" s="28"/>
      <c r="L33" s="34"/>
      <c r="M33" s="99"/>
      <c r="N33" s="44">
        <v>0.1</v>
      </c>
      <c r="O33" s="28" t="s">
        <v>48</v>
      </c>
    </row>
    <row r="34" spans="2:15" ht="15">
      <c r="B34" s="19" t="s">
        <v>34</v>
      </c>
      <c r="C34" s="16"/>
      <c r="D34" s="38"/>
      <c r="E34" s="33">
        <v>8</v>
      </c>
      <c r="F34" s="38"/>
      <c r="G34" s="33">
        <v>8</v>
      </c>
      <c r="H34" s="38"/>
      <c r="I34" s="33">
        <v>8</v>
      </c>
      <c r="J34" s="28"/>
      <c r="K34" s="28"/>
      <c r="L34" s="34"/>
      <c r="M34" s="99"/>
      <c r="N34" s="44">
        <v>0.05</v>
      </c>
      <c r="O34" s="28"/>
    </row>
    <row r="35" spans="2:15" ht="15">
      <c r="B35" s="19" t="s">
        <v>35</v>
      </c>
      <c r="C35" s="18"/>
      <c r="D35" s="38"/>
      <c r="E35" s="33">
        <v>9</v>
      </c>
      <c r="F35" s="38"/>
      <c r="G35" s="33">
        <v>9</v>
      </c>
      <c r="H35" s="38"/>
      <c r="I35" s="33">
        <v>9</v>
      </c>
      <c r="J35" s="28"/>
      <c r="K35" s="28"/>
      <c r="L35" s="34"/>
      <c r="M35" s="34"/>
      <c r="N35" s="30"/>
      <c r="O35" s="28"/>
    </row>
  </sheetData>
  <sheetProtection/>
  <mergeCells count="38">
    <mergeCell ref="Q24:U26"/>
    <mergeCell ref="Q29:Q30"/>
    <mergeCell ref="S29:U29"/>
    <mergeCell ref="S30:U30"/>
    <mergeCell ref="S31:U31"/>
    <mergeCell ref="S32:U32"/>
    <mergeCell ref="B22:C22"/>
    <mergeCell ref="D22:L22"/>
    <mergeCell ref="M22:N22"/>
    <mergeCell ref="B23:C23"/>
    <mergeCell ref="J23:L23"/>
    <mergeCell ref="M23:N23"/>
    <mergeCell ref="I15:J15"/>
    <mergeCell ref="R15:S15"/>
    <mergeCell ref="I16:J16"/>
    <mergeCell ref="R16:S16"/>
    <mergeCell ref="I17:J17"/>
    <mergeCell ref="I18:J18"/>
    <mergeCell ref="I12:J12"/>
    <mergeCell ref="I13:J13"/>
    <mergeCell ref="P13:P14"/>
    <mergeCell ref="R13:S13"/>
    <mergeCell ref="I14:J14"/>
    <mergeCell ref="R14:S14"/>
    <mergeCell ref="I7:J7"/>
    <mergeCell ref="I8:J8"/>
    <mergeCell ref="P8:S10"/>
    <mergeCell ref="I9:J9"/>
    <mergeCell ref="I10:J10"/>
    <mergeCell ref="I11:J11"/>
    <mergeCell ref="B5:C5"/>
    <mergeCell ref="D5:J5"/>
    <mergeCell ref="K5:L5"/>
    <mergeCell ref="B6:C6"/>
    <mergeCell ref="D6:E6"/>
    <mergeCell ref="F6:G6"/>
    <mergeCell ref="H6:J6"/>
    <mergeCell ref="K6:L6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dcterms:created xsi:type="dcterms:W3CDTF">2016-04-03T14:57:54Z</dcterms:created>
  <dcterms:modified xsi:type="dcterms:W3CDTF">2016-04-17T14:01:14Z</dcterms:modified>
  <cp:category/>
  <cp:version/>
  <cp:contentType/>
  <cp:contentStatus/>
</cp:coreProperties>
</file>